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<sst xmlns="http://schemas.openxmlformats.org/spreadsheetml/2006/main" count="344" uniqueCount="268">
  <si>
    <t>Шифра</t>
  </si>
  <si>
    <t>Назив</t>
  </si>
  <si>
    <t>Средства из буџета</t>
  </si>
  <si>
    <t>Структ-ура %</t>
  </si>
  <si>
    <t>Сопствени и други приходи</t>
  </si>
  <si>
    <t>Укупна средства</t>
  </si>
  <si>
    <t>Надлежан орган/особа</t>
  </si>
  <si>
    <t>Програм</t>
  </si>
  <si>
    <t xml:space="preserve"> Програмска активност/  Пројекат</t>
  </si>
  <si>
    <t>1101-0001</t>
  </si>
  <si>
    <t>1101-П3</t>
  </si>
  <si>
    <t>1101-П4</t>
  </si>
  <si>
    <t>1101-П5</t>
  </si>
  <si>
    <t>1101-П6</t>
  </si>
  <si>
    <t>1101-П7</t>
  </si>
  <si>
    <t>1101-П8</t>
  </si>
  <si>
    <t>1101-П9</t>
  </si>
  <si>
    <t>Програм 2.  Комунална делатност</t>
  </si>
  <si>
    <t>0601-П1</t>
  </si>
  <si>
    <t>0601-П2</t>
  </si>
  <si>
    <t>0601-П3</t>
  </si>
  <si>
    <t>0601-П4</t>
  </si>
  <si>
    <t>0601-П5</t>
  </si>
  <si>
    <t>0601-П6</t>
  </si>
  <si>
    <t>0601-П7</t>
  </si>
  <si>
    <t>0601-П8</t>
  </si>
  <si>
    <t>0601-П9</t>
  </si>
  <si>
    <t>0601-П10</t>
  </si>
  <si>
    <t>0601-П11</t>
  </si>
  <si>
    <t>Програм 3.  Локални економски развој</t>
  </si>
  <si>
    <t>1501-0002</t>
  </si>
  <si>
    <t>1501-П4</t>
  </si>
  <si>
    <t>1501-П5</t>
  </si>
  <si>
    <t>1501-П6</t>
  </si>
  <si>
    <t>1501-П7</t>
  </si>
  <si>
    <t>1501-П8</t>
  </si>
  <si>
    <t>1501-П9</t>
  </si>
  <si>
    <t>Програм 4.  Развој туризма</t>
  </si>
  <si>
    <t>1502-0001</t>
  </si>
  <si>
    <t>Управљање развојем туризма</t>
  </si>
  <si>
    <t>1502-0002</t>
  </si>
  <si>
    <t>1502-П1</t>
  </si>
  <si>
    <t>Етно фестивал</t>
  </si>
  <si>
    <t>1502-П3</t>
  </si>
  <si>
    <t>0101-0001</t>
  </si>
  <si>
    <t>0101-0002</t>
  </si>
  <si>
    <t>Програм 6.  Заштита животне средине</t>
  </si>
  <si>
    <t>0401-0002</t>
  </si>
  <si>
    <t>0401-0004</t>
  </si>
  <si>
    <t>0401-П1</t>
  </si>
  <si>
    <t>0401-П2</t>
  </si>
  <si>
    <t>0401-П3</t>
  </si>
  <si>
    <t>0401-П4</t>
  </si>
  <si>
    <t>0401-П5</t>
  </si>
  <si>
    <t>0401-П6</t>
  </si>
  <si>
    <t>0401-П7</t>
  </si>
  <si>
    <t>0401-П8</t>
  </si>
  <si>
    <t>0401-П9</t>
  </si>
  <si>
    <t>0401-П10</t>
  </si>
  <si>
    <t>0701-П2</t>
  </si>
  <si>
    <t>0701-П3</t>
  </si>
  <si>
    <t>0701-П4</t>
  </si>
  <si>
    <t>0701-П5</t>
  </si>
  <si>
    <t>0701-П6</t>
  </si>
  <si>
    <t>2001-0001</t>
  </si>
  <si>
    <t>2001-П4</t>
  </si>
  <si>
    <t>2001-П5</t>
  </si>
  <si>
    <t>2001-П6</t>
  </si>
  <si>
    <t>2001-П7</t>
  </si>
  <si>
    <t>2002-0001</t>
  </si>
  <si>
    <t>Функционисање основних школа</t>
  </si>
  <si>
    <t>2002-П2</t>
  </si>
  <si>
    <t>2002-П3</t>
  </si>
  <si>
    <t>2002-П4</t>
  </si>
  <si>
    <t>2002-П5</t>
  </si>
  <si>
    <t>2002-П6</t>
  </si>
  <si>
    <t>2002-П7</t>
  </si>
  <si>
    <t>2003-0001</t>
  </si>
  <si>
    <t>Функционисање средњих школа</t>
  </si>
  <si>
    <t>2003-П1</t>
  </si>
  <si>
    <t xml:space="preserve">Пројекат: </t>
  </si>
  <si>
    <t>2003-П2</t>
  </si>
  <si>
    <t>2003-П3</t>
  </si>
  <si>
    <t>2003-П4</t>
  </si>
  <si>
    <t>2003-П5</t>
  </si>
  <si>
    <t>2003-П6</t>
  </si>
  <si>
    <t>2003-П7</t>
  </si>
  <si>
    <t>2003-П8</t>
  </si>
  <si>
    <t>2003-П9</t>
  </si>
  <si>
    <t>2003-П10</t>
  </si>
  <si>
    <t>Програм 11.  Социјална  и дечја заштита</t>
  </si>
  <si>
    <t>0901-0001</t>
  </si>
  <si>
    <t>0901-0003</t>
  </si>
  <si>
    <t>0901-0005</t>
  </si>
  <si>
    <t>0901-П1</t>
  </si>
  <si>
    <t>1801-0001</t>
  </si>
  <si>
    <t>Функционисање установа примарне здравствене заштите</t>
  </si>
  <si>
    <t>1801-П2</t>
  </si>
  <si>
    <t>1801-П3</t>
  </si>
  <si>
    <t>1801-П4</t>
  </si>
  <si>
    <t>1801-П5</t>
  </si>
  <si>
    <t>1801-П6</t>
  </si>
  <si>
    <t>1801-П7</t>
  </si>
  <si>
    <t>1801-П8</t>
  </si>
  <si>
    <t>1201-0001</t>
  </si>
  <si>
    <t xml:space="preserve">Функционисање локалних установа културе </t>
  </si>
  <si>
    <t>1201-П1</t>
  </si>
  <si>
    <t>1201-П2</t>
  </si>
  <si>
    <t>1201-П3</t>
  </si>
  <si>
    <t>1201-П4</t>
  </si>
  <si>
    <t>1201-П5</t>
  </si>
  <si>
    <t>1201-П6</t>
  </si>
  <si>
    <t>1201-П7</t>
  </si>
  <si>
    <t>1201-П8</t>
  </si>
  <si>
    <t>1201-П9</t>
  </si>
  <si>
    <t>1201-П10</t>
  </si>
  <si>
    <t>1201-П11</t>
  </si>
  <si>
    <t>1201-П12</t>
  </si>
  <si>
    <t>1201-П13</t>
  </si>
  <si>
    <t>1201-П14</t>
  </si>
  <si>
    <t>1201-П15</t>
  </si>
  <si>
    <t>1201-П16</t>
  </si>
  <si>
    <t>1201-П17</t>
  </si>
  <si>
    <t>1201-П18</t>
  </si>
  <si>
    <t>1201-П19</t>
  </si>
  <si>
    <t>1201-П20</t>
  </si>
  <si>
    <t>1201-П21</t>
  </si>
  <si>
    <t>1201-П22</t>
  </si>
  <si>
    <t>1201-П23</t>
  </si>
  <si>
    <t>Програм 14.  Развој спорта и омладине</t>
  </si>
  <si>
    <t>0602-0001</t>
  </si>
  <si>
    <t>Функционисање локалне самоуправе и градских општина</t>
  </si>
  <si>
    <t>0602-0002</t>
  </si>
  <si>
    <t>0602-0003</t>
  </si>
  <si>
    <t>0602-0004</t>
  </si>
  <si>
    <t>0602-0009</t>
  </si>
  <si>
    <t>0602-0010</t>
  </si>
  <si>
    <t xml:space="preserve">УКУПНИ ПРОГРАМСКИ ЈАВНИ РАСХОДИ </t>
  </si>
  <si>
    <t>0101</t>
  </si>
  <si>
    <t>0401</t>
  </si>
  <si>
    <t>0701</t>
  </si>
  <si>
    <t>0901</t>
  </si>
  <si>
    <t>0602</t>
  </si>
  <si>
    <t>Гордана Грамић</t>
  </si>
  <si>
    <t>Директори школа</t>
  </si>
  <si>
    <t>директори школа</t>
  </si>
  <si>
    <t>Љубиша Стојковић</t>
  </si>
  <si>
    <t>Снежана Мирчетић</t>
  </si>
  <si>
    <t>Поповић Борис</t>
  </si>
  <si>
    <t>Жаклина Николић</t>
  </si>
  <si>
    <t>укупно</t>
  </si>
  <si>
    <t>2101</t>
  </si>
  <si>
    <t>Програм 16. Политички систем локалне самоуправе</t>
  </si>
  <si>
    <t>2101-0001</t>
  </si>
  <si>
    <t>2101-0002</t>
  </si>
  <si>
    <t>Функционисање извршних органа</t>
  </si>
  <si>
    <t>1101-0003</t>
  </si>
  <si>
    <t>Управљање грађевинским земљиштем</t>
  </si>
  <si>
    <t>1102</t>
  </si>
  <si>
    <t>1102-0001</t>
  </si>
  <si>
    <t>1102-0002</t>
  </si>
  <si>
    <t>Одржавање јавних зелених површина</t>
  </si>
  <si>
    <t>Промоција туристичке понуде</t>
  </si>
  <si>
    <t>Програм 5. 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</si>
  <si>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</si>
  <si>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</si>
  <si>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Програм 7.  Организација саобраћаја и саобраћајна инфраструктура</t>
  </si>
  <si>
    <t>Програм 8.  Предшколско васпитање и образовање</t>
  </si>
  <si>
    <t>Програм 9.  Основно образовање и васпитање</t>
  </si>
  <si>
    <t>Програм 10. Средње образовање и образовање</t>
  </si>
  <si>
    <t>Програм 12.  Здравствена заштита</t>
  </si>
  <si>
    <t>1201-0003</t>
  </si>
  <si>
    <t>Јачање културне продукције и уметничког стваралаштва</t>
  </si>
  <si>
    <t>1301-0005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</si>
  <si>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</si>
  <si>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</si>
  <si>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</si>
  <si>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</si>
  <si>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Јасмина Влаисавњевић</t>
  </si>
  <si>
    <t>Просторно и урбанистичко планирање</t>
  </si>
  <si>
    <t>1102-0003</t>
  </si>
  <si>
    <t>Одржавање чистоће на површинама јавне намене</t>
  </si>
  <si>
    <t>1102-0004</t>
  </si>
  <si>
    <t>Зоохигијена</t>
  </si>
  <si>
    <t>1102-0008</t>
  </si>
  <si>
    <t>Управљање и снабдевање водом за пиће</t>
  </si>
  <si>
    <t>Мере активне политике запошљавања</t>
  </si>
  <si>
    <t>Праћење квалитета елемената животне средине</t>
  </si>
  <si>
    <t>Управљање отпадним водама</t>
  </si>
  <si>
    <t>1201-0002</t>
  </si>
  <si>
    <t>Унапређење система очувања и представљања културно - историјског наслеђа</t>
  </si>
  <si>
    <t>1301-0004</t>
  </si>
  <si>
    <t>Остваривање и унапређивање јавног интереса у области јавног информисања</t>
  </si>
  <si>
    <t>1201-0004</t>
  </si>
  <si>
    <t>0602-0014</t>
  </si>
  <si>
    <t>Текућа буџетска резерва</t>
  </si>
  <si>
    <t>Стална буџетска резерва</t>
  </si>
  <si>
    <t>Програм 2.  Комуналне делатности</t>
  </si>
  <si>
    <t>Програм 9.  Основно образовање  и васпитање</t>
  </si>
  <si>
    <t>Програм 10. Средње образовање и васпитање</t>
  </si>
  <si>
    <t>2001</t>
  </si>
  <si>
    <t>2002</t>
  </si>
  <si>
    <t>2003</t>
  </si>
  <si>
    <t>1801</t>
  </si>
  <si>
    <t>1201</t>
  </si>
  <si>
    <t>1301</t>
  </si>
  <si>
    <t>РЕКАПИТУЛАЦИЈА  БУЏЕТА ПО ПРОГРАМИМА</t>
  </si>
  <si>
    <t>Програм 1. Становање, урбанизам и просторно планирање</t>
  </si>
  <si>
    <t>Управљање/одржавање јавним осветљењем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</si>
  <si>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</si>
  <si>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</si>
  <si>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>Једнократне помоћи и други облици помоћи</t>
  </si>
  <si>
    <t>Дневне услуге у заједници</t>
  </si>
  <si>
    <t>Подршка реализацији програма Црвеног крста</t>
  </si>
  <si>
    <t>Програм 13.  Развој културе и информисања</t>
  </si>
  <si>
    <t>Функционисање локалних спортских установа</t>
  </si>
  <si>
    <t>Програм 15.  Опште услуге локалне самоуправе</t>
  </si>
  <si>
    <t>Управљање у ванредним ситуацијама</t>
  </si>
  <si>
    <t>Функционисање Скупштине</t>
  </si>
  <si>
    <t>буџетска средства - 01</t>
  </si>
  <si>
    <t>сопствена и остала средства -04,06,07,08,16</t>
  </si>
  <si>
    <t>Стручна пракса( приправници 2018)</t>
  </si>
  <si>
    <t>Давид Ђурђевић</t>
  </si>
  <si>
    <t>0701-П1</t>
  </si>
  <si>
    <t>Данијела Бојанић</t>
  </si>
  <si>
    <t>1502-П2</t>
  </si>
  <si>
    <t>УКУПНО</t>
  </si>
  <si>
    <t xml:space="preserve">Програм 1.  Становање,урбанизам  и просторно планирање </t>
  </si>
  <si>
    <t>0901-П2</t>
  </si>
  <si>
    <t>Финансирање пројеката из области заштите животне средине</t>
  </si>
  <si>
    <t>0901-П3</t>
  </si>
  <si>
    <t>Подршка удружењима из области социјалне заштите</t>
  </si>
  <si>
    <t>0602-П1</t>
  </si>
  <si>
    <t>1102-П1</t>
  </si>
  <si>
    <t>0701-0002</t>
  </si>
  <si>
    <t>Текуће поправке и капитално одржавање објеката месних заједница у општини Кладово</t>
  </si>
  <si>
    <t>Ђуровић Радоје</t>
  </si>
  <si>
    <t>0901-П4</t>
  </si>
  <si>
    <t>Калиновић Златко</t>
  </si>
  <si>
    <t>Ратопекић Милисав</t>
  </si>
  <si>
    <t>1501-П-1</t>
  </si>
  <si>
    <t>1502-П4</t>
  </si>
  <si>
    <t>Кладовско лето</t>
  </si>
  <si>
    <t>Капитално одржавање аутопутева, мостова и надвожњака</t>
  </si>
  <si>
    <t>Пројекат" Побољшање услова становања расељених и избеглих лица</t>
  </si>
  <si>
    <t>Снежана Поповић</t>
  </si>
  <si>
    <t>Жељко Мартиновић</t>
  </si>
  <si>
    <t>Стефановић Звездан</t>
  </si>
  <si>
    <t>Помоћ породицама при лечењу стерилитета и вештачкој оплодњи</t>
  </si>
  <si>
    <t>Помоћ породицама при лечењу тешко оболеле деце</t>
  </si>
  <si>
    <t>0901-П5</t>
  </si>
  <si>
    <t>0602-П2</t>
  </si>
  <si>
    <t>Развој интервентне инфраструктуре и заједничких услуга у случају ванредних ситуација у прекограничној области Дробета Турну Северин-Кладово</t>
  </si>
  <si>
    <t>Зелена економија за зелене локалне заједнице у подунављу</t>
  </si>
  <si>
    <r>
      <t xml:space="preserve">       ОПШТИ ДЕО - ПРОГРАМСКА КЛАСИФИКАЦИЈА РАСХОДА  </t>
    </r>
    <r>
      <rPr>
        <b/>
        <sz val="14"/>
        <color indexed="10"/>
        <rFont val="Calibri"/>
        <family val="2"/>
      </rPr>
      <t xml:space="preserve"> 2020.</t>
    </r>
  </si>
  <si>
    <t>Реконструкција  зелене пијаце-приступна саобраћајница</t>
  </si>
  <si>
    <t>Тајне средњовековних тврђава Гвоздене капије</t>
  </si>
  <si>
    <t>Партерно уређење простора око Визитор центра</t>
  </si>
  <si>
    <t>Суфинансирање у изградњи зграде Центра за социјални рад Кладово</t>
  </si>
  <si>
    <t>Златна бућка Ђердапа у МЗ Текија</t>
  </si>
  <si>
    <t>1502-П5</t>
  </si>
  <si>
    <t>Пројекат "лајт он"</t>
  </si>
  <si>
    <t>Слађан Бобић</t>
  </si>
  <si>
    <t>Пројекат "Трошкови ликвидације БИЦ-а"</t>
  </si>
  <si>
    <t>0602-П3</t>
  </si>
  <si>
    <t>Драган Максимовић</t>
  </si>
  <si>
    <t>Саша Николић</t>
  </si>
  <si>
    <t>Мина Новаковић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</si>
</sst>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center" wrapText="1"/>
    </xf>
    <xf numFmtId="0" fontId="39" fillId="34" borderId="10" xfId="0" applyFont="1" applyFill="1" applyBorder="1" applyAlignment="1">
      <alignment/>
    </xf>
    <xf numFmtId="3" fontId="39" fillId="34" borderId="10" xfId="0" applyNumberFormat="1" applyFont="1" applyFill="1" applyBorder="1" applyAlignment="1">
      <alignment/>
    </xf>
    <xf numFmtId="10" fontId="39" fillId="34" borderId="10" xfId="0" applyNumberFormat="1" applyFont="1" applyFill="1" applyBorder="1" applyAlignment="1">
      <alignment/>
    </xf>
    <xf numFmtId="49" fontId="39" fillId="34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3" fontId="39" fillId="33" borderId="10" xfId="0" applyNumberFormat="1" applyFont="1" applyFill="1" applyBorder="1" applyAlignment="1">
      <alignment/>
    </xf>
    <xf numFmtId="10" fontId="39" fillId="33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35" borderId="10" xfId="0" applyFont="1" applyFill="1" applyBorder="1" applyAlignment="1">
      <alignment/>
    </xf>
    <xf numFmtId="0" fontId="39" fillId="0" borderId="0" xfId="0" applyFont="1" applyAlignment="1">
      <alignment horizontal="center" wrapText="1"/>
    </xf>
    <xf numFmtId="0" fontId="39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10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9" fontId="39" fillId="0" borderId="13" xfId="0" applyNumberFormat="1" applyFont="1" applyBorder="1" applyAlignment="1">
      <alignment horizontal="center"/>
    </xf>
    <xf numFmtId="0" fontId="39" fillId="0" borderId="14" xfId="0" applyFont="1" applyBorder="1" applyAlignment="1">
      <alignment wrapText="1"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horizontal="right" wrapText="1"/>
    </xf>
    <xf numFmtId="0" fontId="39" fillId="34" borderId="10" xfId="0" applyFont="1" applyFill="1" applyBorder="1" applyAlignment="1">
      <alignment wrapText="1"/>
    </xf>
    <xf numFmtId="0" fontId="40" fillId="35" borderId="10" xfId="0" applyFont="1" applyFill="1" applyBorder="1" applyAlignment="1">
      <alignment/>
    </xf>
    <xf numFmtId="0" fontId="0" fillId="0" borderId="16" xfId="0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/>
    </xf>
    <xf numFmtId="3" fontId="39" fillId="0" borderId="17" xfId="0" applyNumberFormat="1" applyFont="1" applyBorder="1" applyAlignment="1">
      <alignment/>
    </xf>
    <xf numFmtId="3" fontId="39" fillId="9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3" fontId="39" fillId="35" borderId="0" xfId="0" applyNumberFormat="1" applyFont="1" applyFill="1" applyBorder="1" applyAlignment="1">
      <alignment wrapText="1"/>
    </xf>
    <xf numFmtId="0" fontId="39" fillId="35" borderId="0" xfId="0" applyFont="1" applyFill="1" applyBorder="1" applyAlignment="1">
      <alignment wrapText="1"/>
    </xf>
    <xf numFmtId="4" fontId="39" fillId="35" borderId="0" xfId="0" applyNumberFormat="1" applyFont="1" applyFill="1" applyBorder="1" applyAlignment="1">
      <alignment horizontal="center" wrapText="1"/>
    </xf>
    <xf numFmtId="0" fontId="39" fillId="35" borderId="0" xfId="0" applyFont="1" applyFill="1" applyBorder="1" applyAlignment="1">
      <alignment horizontal="center" wrapText="1"/>
    </xf>
    <xf numFmtId="3" fontId="39" fillId="35" borderId="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0" fillId="35" borderId="10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40" fillId="35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0" borderId="2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left" vertical="center"/>
    </xf>
    <xf numFmtId="0" fontId="39" fillId="34" borderId="10" xfId="0" applyFont="1" applyFill="1" applyBorder="1" applyAlignment="1">
      <alignment wrapText="1"/>
    </xf>
    <xf numFmtId="0" fontId="40" fillId="0" borderId="10" xfId="0" applyFont="1" applyBorder="1" applyAlignment="1">
      <alignment horizontal="left" wrapText="1"/>
    </xf>
    <xf numFmtId="0" fontId="40" fillId="0" borderId="10" xfId="0" applyFont="1" applyFill="1" applyBorder="1" applyAlignment="1">
      <alignment vertical="center" wrapText="1"/>
    </xf>
    <xf numFmtId="0" fontId="40" fillId="0" borderId="21" xfId="0" applyFont="1" applyBorder="1" applyAlignment="1">
      <alignment vertical="center"/>
    </xf>
    <xf numFmtId="3" fontId="40" fillId="0" borderId="21" xfId="0" applyNumberFormat="1" applyFont="1" applyBorder="1" applyAlignment="1">
      <alignment vertical="center"/>
    </xf>
    <xf numFmtId="10" fontId="0" fillId="0" borderId="21" xfId="0" applyNumberFormat="1" applyBorder="1" applyAlignment="1">
      <alignment vertical="center"/>
    </xf>
    <xf numFmtId="0" fontId="40" fillId="0" borderId="21" xfId="0" applyFont="1" applyBorder="1" applyAlignment="1">
      <alignment horizontal="left" vertical="center"/>
    </xf>
    <xf numFmtId="10" fontId="0" fillId="0" borderId="10" xfId="0" applyNumberFormat="1" applyBorder="1" applyAlignment="1">
      <alignment/>
    </xf>
    <xf numFmtId="4" fontId="39" fillId="33" borderId="22" xfId="0" applyNumberFormat="1" applyFont="1" applyFill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42" fillId="10" borderId="19" xfId="0" applyFont="1" applyFill="1" applyBorder="1" applyAlignment="1">
      <alignment horizontal="center" wrapText="1"/>
    </xf>
    <xf numFmtId="0" fontId="42" fillId="10" borderId="24" xfId="0" applyFont="1" applyFill="1" applyBorder="1" applyAlignment="1">
      <alignment horizontal="center" wrapText="1"/>
    </xf>
    <xf numFmtId="0" fontId="0" fillId="0" borderId="25" xfId="0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39" fillId="0" borderId="10" xfId="0" applyNumberFormat="1" applyFont="1" applyBorder="1" applyAlignment="1">
      <alignment horizontal="center" wrapText="1"/>
    </xf>
    <xf numFmtId="3" fontId="39" fillId="0" borderId="26" xfId="0" applyNumberFormat="1" applyFont="1" applyBorder="1" applyAlignment="1">
      <alignment wrapText="1"/>
    </xf>
    <xf numFmtId="0" fontId="39" fillId="0" borderId="27" xfId="0" applyFont="1" applyBorder="1" applyAlignment="1">
      <alignment wrapText="1"/>
    </xf>
    <xf numFmtId="3" fontId="39" fillId="0" borderId="28" xfId="0" applyNumberFormat="1" applyFont="1" applyBorder="1" applyAlignment="1">
      <alignment wrapText="1"/>
    </xf>
    <xf numFmtId="0" fontId="39" fillId="0" borderId="29" xfId="0" applyFont="1" applyBorder="1" applyAlignment="1">
      <alignment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vertical="center" wrapText="1"/>
    </xf>
    <xf numFmtId="3" fontId="39" fillId="0" borderId="31" xfId="0" applyNumberFormat="1" applyFont="1" applyBorder="1" applyAlignment="1">
      <alignment wrapText="1"/>
    </xf>
    <xf numFmtId="0" fontId="39" fillId="0" borderId="32" xfId="0" applyFont="1" applyBorder="1" applyAlignment="1">
      <alignment wrapText="1"/>
    </xf>
    <xf numFmtId="3" fontId="39" fillId="33" borderId="33" xfId="0" applyNumberFormat="1" applyFont="1" applyFill="1" applyBorder="1" applyAlignment="1">
      <alignment wrapText="1"/>
    </xf>
    <xf numFmtId="0" fontId="39" fillId="33" borderId="34" xfId="0" applyFont="1" applyFill="1" applyBorder="1" applyAlignment="1">
      <alignment wrapText="1"/>
    </xf>
    <xf numFmtId="0" fontId="45" fillId="0" borderId="0" xfId="0" applyFont="1" applyAlignment="1">
      <alignment horizontal="center" vertical="top" wrapText="1"/>
    </xf>
    <xf numFmtId="0" fontId="0" fillId="33" borderId="11" xfId="0" applyFill="1" applyBorder="1" applyAlignment="1">
      <alignment vertical="center" wrapText="1"/>
    </xf>
    <xf numFmtId="0" fontId="0" fillId="33" borderId="35" xfId="0" applyFill="1" applyBorder="1" applyAlignment="1">
      <alignment vertical="center" wrapText="1"/>
    </xf>
    <xf numFmtId="0" fontId="0" fillId="33" borderId="2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wrapText="1"/>
    </xf>
    <xf numFmtId="0" fontId="0" fillId="33" borderId="36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8915"/>
          <c:h val="0.779"/>
        </c:manualLayout>
      </c:layout>
      <c:pie3DChart>
        <c:varyColors val="1"/>
        <c:ser>
          <c:idx val="0"/>
          <c:order val="0"/>
          <c:tx>
            <c:strRef>
              <c:f>Sheet2!$C$198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cat>
            <c:numRef>
              <c:f>Sheet2!$B$199:$B$217</c:f>
              <c:numCache/>
            </c:numRef>
          </c:cat>
          <c:val>
            <c:numRef>
              <c:f>Sheet2!$C$199:$C$217</c:f>
              <c:numCache/>
            </c:numRef>
          </c:val>
        </c:ser>
        <c:ser>
          <c:idx val="1"/>
          <c:order val="1"/>
          <c:tx>
            <c:strRef>
              <c:f>Sheet2!$D$198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cat>
            <c:numRef>
              <c:f>Sheet2!$B$199:$B$217</c:f>
              <c:numCache/>
            </c:numRef>
          </c:cat>
          <c:val>
            <c:numRef>
              <c:f>Sheet2!$D$199:$D$217</c:f>
              <c:numCache/>
            </c:numRef>
          </c:val>
        </c:ser>
        <c:ser>
          <c:idx val="2"/>
          <c:order val="2"/>
          <c:tx>
            <c:strRef>
              <c:f>Sheet2!$E$198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cat>
            <c:numRef>
              <c:f>Sheet2!$B$199:$B$217</c:f>
              <c:numCache/>
            </c:numRef>
          </c:cat>
          <c:val>
            <c:numRef>
              <c:f>Sheet2!$E$199:$E$217</c:f>
              <c:numCache/>
            </c:numRef>
          </c:val>
        </c:ser>
        <c:ser>
          <c:idx val="3"/>
          <c:order val="3"/>
          <c:tx>
            <c:strRef>
              <c:f>Sheet2!$F$198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cat>
            <c:numRef>
              <c:f>Sheet2!$B$199:$B$217</c:f>
              <c:numCache/>
            </c:numRef>
          </c:cat>
          <c:val>
            <c:numRef>
              <c:f>Sheet2!$F$199:$F$217</c:f>
              <c:numCache/>
            </c:numRef>
          </c:val>
        </c:ser>
        <c:ser>
          <c:idx val="4"/>
          <c:order val="4"/>
          <c:tx>
            <c:strRef>
              <c:f>Sheet2!$G$198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cat>
            <c:numRef>
              <c:f>Sheet2!$B$199:$B$217</c:f>
              <c:numCache/>
            </c:numRef>
          </c:cat>
          <c:val>
            <c:numRef>
              <c:f>Sheet2!$G$199:$G$217</c:f>
              <c:numCache/>
            </c:numRef>
          </c:val>
        </c:ser>
        <c:ser>
          <c:idx val="5"/>
          <c:order val="5"/>
          <c:tx>
            <c:strRef>
              <c:f>Sheet2!$H$198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cat>
            <c:numRef>
              <c:f>Sheet2!$B$199:$B$217</c:f>
              <c:numCache/>
            </c:numRef>
          </c:cat>
          <c:val>
            <c:numRef>
              <c:f>Sheet2!$H$199:$H$217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75"/>
          <c:y val="0.18275"/>
          <c:w val="0.04875"/>
          <c:h val="0.77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825"/>
        </c:manualLayout>
      </c:layout>
      <c:spPr>
        <a:solidFill>
          <a:srgbClr val="9BBB59"/>
        </a:solid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075"/>
          <c:y val="0.03175"/>
          <c:w val="0.9285"/>
          <c:h val="0.899"/>
        </c:manualLayout>
      </c:layout>
      <c:pie3DChart>
        <c:varyColors val="1"/>
        <c:ser>
          <c:idx val="0"/>
          <c:order val="0"/>
          <c:tx>
            <c:strRef>
              <c:f>Sheet1!$D$173:$D$175</c:f>
              <c:strCache>
                <c:ptCount val="1"/>
                <c:pt idx="0">
                  <c:v>РЕКАПИТУЛАЦИЈА  БУЏЕТА ПО ПРОГРАМИМА буџетска средства - 01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Sheet1!$B$176:$C$191</c:f>
              <c:multiLvlStrCache>
                <c:ptCount val="16"/>
                <c:lvl>
                  <c:pt idx="0">
                    <c:v>Програм 1.  Становање,урбанизам  и просторно планирање </c:v>
                  </c:pt>
                  <c:pt idx="1">
                    <c:v>Програм 2.  Комуналне делатности</c:v>
                  </c:pt>
                  <c:pt idx="2">
                    <c:v>Програм 3.  Локални економски развој</c:v>
                  </c:pt>
                  <c:pt idx="3">
                    <c:v>Програм 4.  Развој туризма</c:v>
                  </c:pt>
                  <c:pt idx="4">
                    <c:v>Програм 5.  Пољопривреда и рурални развој</c:v>
                  </c:pt>
                  <c:pt idx="5">
                    <c:v>Програм 6.  Заштита животне средине</c:v>
                  </c:pt>
                  <c:pt idx="6">
                    <c:v>Програм 7.  Организација саобраћаја и саобраћајна инфраструктура</c:v>
                  </c:pt>
                  <c:pt idx="7">
                    <c:v>Програм 8.  Предшколско васпитање и образовање</c:v>
                  </c:pt>
                  <c:pt idx="8">
                    <c:v>Програм 9.  Основно образовање  и васпитање</c:v>
                  </c:pt>
                  <c:pt idx="9">
                    <c:v>Програм 10. Средње образовање и васпитање</c:v>
                  </c:pt>
                  <c:pt idx="10">
                    <c:v>Програм 11.  Социјална  и дечја заштита</c:v>
                  </c:pt>
                  <c:pt idx="11">
                    <c:v>Програм 12.  Здравствена заштита</c:v>
                  </c:pt>
                  <c:pt idx="12">
                    <c:v>Програм 13.  Развој културе и информисања</c:v>
                  </c:pt>
                  <c:pt idx="13">
                    <c:v>Програм 14.  Развој спорта и омладине</c:v>
                  </c:pt>
                  <c:pt idx="14">
                    <c:v>Програм 15.  Опште услуге локалне самоуправе</c:v>
                  </c:pt>
                  <c:pt idx="15">
                    <c:v>Програм 16. Политички систем локалне самоуправе</c:v>
                  </c:pt>
                </c:lvl>
                <c:lvl>
                  <c:pt idx="0">
                    <c:v>1101</c:v>
                  </c:pt>
                  <c:pt idx="1">
                    <c:v>1102</c:v>
                  </c:pt>
                  <c:pt idx="2">
                    <c:v>1501</c:v>
                  </c:pt>
                  <c:pt idx="3">
                    <c:v>1502</c:v>
                  </c:pt>
                  <c:pt idx="4">
                    <c:v>0101</c:v>
                  </c:pt>
                  <c:pt idx="5">
                    <c:v>0401</c:v>
                  </c:pt>
                  <c:pt idx="6">
                    <c:v>0701</c:v>
                  </c:pt>
                  <c:pt idx="7">
                    <c:v>2001</c:v>
                  </c:pt>
                  <c:pt idx="8">
                    <c:v>2002</c:v>
                  </c:pt>
                  <c:pt idx="9">
                    <c:v>2003</c:v>
                  </c:pt>
                  <c:pt idx="10">
                    <c:v>0901</c:v>
                  </c:pt>
                  <c:pt idx="11">
                    <c:v>1801</c:v>
                  </c:pt>
                  <c:pt idx="12">
                    <c:v>1201</c:v>
                  </c:pt>
                  <c:pt idx="13">
                    <c:v>1301</c:v>
                  </c:pt>
                  <c:pt idx="14">
                    <c:v>0602</c:v>
                  </c:pt>
                  <c:pt idx="15">
                    <c:v>2101</c:v>
                  </c:pt>
                </c:lvl>
              </c:multiLvlStrCache>
            </c:multiLvlStrRef>
          </c:cat>
          <c:val>
            <c:numRef>
              <c:f>Sheet1!$D$176:$D$191</c:f>
              <c:numCache>
                <c:ptCount val="16"/>
                <c:pt idx="0">
                  <c:v>1900000</c:v>
                </c:pt>
                <c:pt idx="1">
                  <c:v>86600000</c:v>
                </c:pt>
                <c:pt idx="2">
                  <c:v>5000000</c:v>
                </c:pt>
                <c:pt idx="3">
                  <c:v>88527852</c:v>
                </c:pt>
                <c:pt idx="4">
                  <c:v>17600000</c:v>
                </c:pt>
                <c:pt idx="5">
                  <c:v>52836020</c:v>
                </c:pt>
                <c:pt idx="6">
                  <c:v>31400000</c:v>
                </c:pt>
                <c:pt idx="7">
                  <c:v>78889000</c:v>
                </c:pt>
                <c:pt idx="8">
                  <c:v>54840440</c:v>
                </c:pt>
                <c:pt idx="9">
                  <c:v>12854000</c:v>
                </c:pt>
                <c:pt idx="10">
                  <c:v>32430000</c:v>
                </c:pt>
                <c:pt idx="11">
                  <c:v>4000000</c:v>
                </c:pt>
                <c:pt idx="12">
                  <c:v>32821978</c:v>
                </c:pt>
                <c:pt idx="13">
                  <c:v>23300000</c:v>
                </c:pt>
                <c:pt idx="14">
                  <c:v>200156351</c:v>
                </c:pt>
                <c:pt idx="15">
                  <c:v>29644359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Sheet1!$B$176:$C$191</c:f>
              <c:multiLvlStrCache>
                <c:ptCount val="16"/>
                <c:lvl>
                  <c:pt idx="0">
                    <c:v>Програм 1.  Становање,урбанизам  и просторно планирање </c:v>
                  </c:pt>
                  <c:pt idx="1">
                    <c:v>Програм 2.  Комуналне делатности</c:v>
                  </c:pt>
                  <c:pt idx="2">
                    <c:v>Програм 3.  Локални економски развој</c:v>
                  </c:pt>
                  <c:pt idx="3">
                    <c:v>Програм 4.  Развој туризма</c:v>
                  </c:pt>
                  <c:pt idx="4">
                    <c:v>Програм 5.  Пољопривреда и рурални развој</c:v>
                  </c:pt>
                  <c:pt idx="5">
                    <c:v>Програм 6.  Заштита животне средине</c:v>
                  </c:pt>
                  <c:pt idx="6">
                    <c:v>Програм 7.  Организација саобраћаја и саобраћајна инфраструктура</c:v>
                  </c:pt>
                  <c:pt idx="7">
                    <c:v>Програм 8.  Предшколско васпитање и образовање</c:v>
                  </c:pt>
                  <c:pt idx="8">
                    <c:v>Програм 9.  Основно образовање  и васпитање</c:v>
                  </c:pt>
                  <c:pt idx="9">
                    <c:v>Програм 10. Средње образовање и васпитање</c:v>
                  </c:pt>
                  <c:pt idx="10">
                    <c:v>Програм 11.  Социјална  и дечја заштита</c:v>
                  </c:pt>
                  <c:pt idx="11">
                    <c:v>Програм 12.  Здравствена заштита</c:v>
                  </c:pt>
                  <c:pt idx="12">
                    <c:v>Програм 13.  Развој културе и информисања</c:v>
                  </c:pt>
                  <c:pt idx="13">
                    <c:v>Програм 14.  Развој спорта и омладине</c:v>
                  </c:pt>
                  <c:pt idx="14">
                    <c:v>Програм 15.  Опште услуге локалне самоуправе</c:v>
                  </c:pt>
                  <c:pt idx="15">
                    <c:v>Програм 16. Политички систем локалне самоуправе</c:v>
                  </c:pt>
                </c:lvl>
                <c:lvl>
                  <c:pt idx="0">
                    <c:v>1101</c:v>
                  </c:pt>
                  <c:pt idx="1">
                    <c:v>1102</c:v>
                  </c:pt>
                  <c:pt idx="2">
                    <c:v>1501</c:v>
                  </c:pt>
                  <c:pt idx="3">
                    <c:v>1502</c:v>
                  </c:pt>
                  <c:pt idx="4">
                    <c:v>0101</c:v>
                  </c:pt>
                  <c:pt idx="5">
                    <c:v>0401</c:v>
                  </c:pt>
                  <c:pt idx="6">
                    <c:v>0701</c:v>
                  </c:pt>
                  <c:pt idx="7">
                    <c:v>2001</c:v>
                  </c:pt>
                  <c:pt idx="8">
                    <c:v>2002</c:v>
                  </c:pt>
                  <c:pt idx="9">
                    <c:v>2003</c:v>
                  </c:pt>
                  <c:pt idx="10">
                    <c:v>0901</c:v>
                  </c:pt>
                  <c:pt idx="11">
                    <c:v>1801</c:v>
                  </c:pt>
                  <c:pt idx="12">
                    <c:v>1201</c:v>
                  </c:pt>
                  <c:pt idx="13">
                    <c:v>1301</c:v>
                  </c:pt>
                  <c:pt idx="14">
                    <c:v>0602</c:v>
                  </c:pt>
                  <c:pt idx="15">
                    <c:v>2101</c:v>
                  </c:pt>
                </c:lvl>
              </c:multiLvlStrCache>
            </c:multiLvlStrRef>
          </c:cat>
          <c:val>
            <c:numRef>
              <c:f>Sheet1!$E$176:$E$191</c:f>
              <c:numCache>
                <c:ptCount val="1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Sheet1!$B$176:$C$191</c:f>
              <c:multiLvlStrCache>
                <c:ptCount val="16"/>
                <c:lvl>
                  <c:pt idx="0">
                    <c:v>Програм 1.  Становање,урбанизам  и просторно планирање </c:v>
                  </c:pt>
                  <c:pt idx="1">
                    <c:v>Програм 2.  Комуналне делатности</c:v>
                  </c:pt>
                  <c:pt idx="2">
                    <c:v>Програм 3.  Локални економски развој</c:v>
                  </c:pt>
                  <c:pt idx="3">
                    <c:v>Програм 4.  Развој туризма</c:v>
                  </c:pt>
                  <c:pt idx="4">
                    <c:v>Програм 5.  Пољопривреда и рурални развој</c:v>
                  </c:pt>
                  <c:pt idx="5">
                    <c:v>Програм 6.  Заштита животне средине</c:v>
                  </c:pt>
                  <c:pt idx="6">
                    <c:v>Програм 7.  Организација саобраћаја и саобраћајна инфраструктура</c:v>
                  </c:pt>
                  <c:pt idx="7">
                    <c:v>Програм 8.  Предшколско васпитање и образовање</c:v>
                  </c:pt>
                  <c:pt idx="8">
                    <c:v>Програм 9.  Основно образовање  и васпитање</c:v>
                  </c:pt>
                  <c:pt idx="9">
                    <c:v>Програм 10. Средње образовање и васпитање</c:v>
                  </c:pt>
                  <c:pt idx="10">
                    <c:v>Програм 11.  Социјална  и дечја заштита</c:v>
                  </c:pt>
                  <c:pt idx="11">
                    <c:v>Програм 12.  Здравствена заштита</c:v>
                  </c:pt>
                  <c:pt idx="12">
                    <c:v>Програм 13.  Развој културе и информисања</c:v>
                  </c:pt>
                  <c:pt idx="13">
                    <c:v>Програм 14.  Развој спорта и омладине</c:v>
                  </c:pt>
                  <c:pt idx="14">
                    <c:v>Програм 15.  Опште услуге локалне самоуправе</c:v>
                  </c:pt>
                  <c:pt idx="15">
                    <c:v>Програм 16. Политички систем локалне самоуправе</c:v>
                  </c:pt>
                </c:lvl>
                <c:lvl>
                  <c:pt idx="0">
                    <c:v>1101</c:v>
                  </c:pt>
                  <c:pt idx="1">
                    <c:v>1102</c:v>
                  </c:pt>
                  <c:pt idx="2">
                    <c:v>1501</c:v>
                  </c:pt>
                  <c:pt idx="3">
                    <c:v>1502</c:v>
                  </c:pt>
                  <c:pt idx="4">
                    <c:v>0101</c:v>
                  </c:pt>
                  <c:pt idx="5">
                    <c:v>0401</c:v>
                  </c:pt>
                  <c:pt idx="6">
                    <c:v>0701</c:v>
                  </c:pt>
                  <c:pt idx="7">
                    <c:v>2001</c:v>
                  </c:pt>
                  <c:pt idx="8">
                    <c:v>2002</c:v>
                  </c:pt>
                  <c:pt idx="9">
                    <c:v>2003</c:v>
                  </c:pt>
                  <c:pt idx="10">
                    <c:v>0901</c:v>
                  </c:pt>
                  <c:pt idx="11">
                    <c:v>1801</c:v>
                  </c:pt>
                  <c:pt idx="12">
                    <c:v>1201</c:v>
                  </c:pt>
                  <c:pt idx="13">
                    <c:v>1301</c:v>
                  </c:pt>
                  <c:pt idx="14">
                    <c:v>0602</c:v>
                  </c:pt>
                  <c:pt idx="15">
                    <c:v>2101</c:v>
                  </c:pt>
                </c:lvl>
              </c:multiLvlStrCache>
            </c:multiLvlStrRef>
          </c:cat>
          <c:val>
            <c:numRef>
              <c:f>Sheet1!$F$176:$F$191</c:f>
              <c:numCache>
                <c:ptCount val="16"/>
                <c:pt idx="1">
                  <c:v>4500000</c:v>
                </c:pt>
                <c:pt idx="3">
                  <c:v>28626014</c:v>
                </c:pt>
                <c:pt idx="5">
                  <c:v>20990720</c:v>
                </c:pt>
                <c:pt idx="6">
                  <c:v>37500000</c:v>
                </c:pt>
                <c:pt idx="7">
                  <c:v>1300000</c:v>
                </c:pt>
                <c:pt idx="10">
                  <c:v>4800000</c:v>
                </c:pt>
                <c:pt idx="12">
                  <c:v>1500000</c:v>
                </c:pt>
                <c:pt idx="14">
                  <c:v>5000000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Sheet1!$B$176:$C$191</c:f>
              <c:multiLvlStrCache>
                <c:ptCount val="16"/>
                <c:lvl>
                  <c:pt idx="0">
                    <c:v>Програм 1.  Становање,урбанизам  и просторно планирање </c:v>
                  </c:pt>
                  <c:pt idx="1">
                    <c:v>Програм 2.  Комуналне делатности</c:v>
                  </c:pt>
                  <c:pt idx="2">
                    <c:v>Програм 3.  Локални економски развој</c:v>
                  </c:pt>
                  <c:pt idx="3">
                    <c:v>Програм 4.  Развој туризма</c:v>
                  </c:pt>
                  <c:pt idx="4">
                    <c:v>Програм 5.  Пољопривреда и рурални развој</c:v>
                  </c:pt>
                  <c:pt idx="5">
                    <c:v>Програм 6.  Заштита животне средине</c:v>
                  </c:pt>
                  <c:pt idx="6">
                    <c:v>Програм 7.  Организација саобраћаја и саобраћајна инфраструктура</c:v>
                  </c:pt>
                  <c:pt idx="7">
                    <c:v>Програм 8.  Предшколско васпитање и образовање</c:v>
                  </c:pt>
                  <c:pt idx="8">
                    <c:v>Програм 9.  Основно образовање  и васпитање</c:v>
                  </c:pt>
                  <c:pt idx="9">
                    <c:v>Програм 10. Средње образовање и васпитање</c:v>
                  </c:pt>
                  <c:pt idx="10">
                    <c:v>Програм 11.  Социјална  и дечја заштита</c:v>
                  </c:pt>
                  <c:pt idx="11">
                    <c:v>Програм 12.  Здравствена заштита</c:v>
                  </c:pt>
                  <c:pt idx="12">
                    <c:v>Програм 13.  Развој културе и информисања</c:v>
                  </c:pt>
                  <c:pt idx="13">
                    <c:v>Програм 14.  Развој спорта и омладине</c:v>
                  </c:pt>
                  <c:pt idx="14">
                    <c:v>Програм 15.  Опште услуге локалне самоуправе</c:v>
                  </c:pt>
                  <c:pt idx="15">
                    <c:v>Програм 16. Политички систем локалне самоуправе</c:v>
                  </c:pt>
                </c:lvl>
                <c:lvl>
                  <c:pt idx="0">
                    <c:v>1101</c:v>
                  </c:pt>
                  <c:pt idx="1">
                    <c:v>1102</c:v>
                  </c:pt>
                  <c:pt idx="2">
                    <c:v>1501</c:v>
                  </c:pt>
                  <c:pt idx="3">
                    <c:v>1502</c:v>
                  </c:pt>
                  <c:pt idx="4">
                    <c:v>0101</c:v>
                  </c:pt>
                  <c:pt idx="5">
                    <c:v>0401</c:v>
                  </c:pt>
                  <c:pt idx="6">
                    <c:v>0701</c:v>
                  </c:pt>
                  <c:pt idx="7">
                    <c:v>2001</c:v>
                  </c:pt>
                  <c:pt idx="8">
                    <c:v>2002</c:v>
                  </c:pt>
                  <c:pt idx="9">
                    <c:v>2003</c:v>
                  </c:pt>
                  <c:pt idx="10">
                    <c:v>0901</c:v>
                  </c:pt>
                  <c:pt idx="11">
                    <c:v>1801</c:v>
                  </c:pt>
                  <c:pt idx="12">
                    <c:v>1201</c:v>
                  </c:pt>
                  <c:pt idx="13">
                    <c:v>1301</c:v>
                  </c:pt>
                  <c:pt idx="14">
                    <c:v>0602</c:v>
                  </c:pt>
                  <c:pt idx="15">
                    <c:v>2101</c:v>
                  </c:pt>
                </c:lvl>
              </c:multiLvlStrCache>
            </c:multiLvlStrRef>
          </c:cat>
          <c:val>
            <c:numRef>
              <c:f>Sheet1!$G$176:$G$191</c:f>
              <c:numCache>
                <c:ptCount val="16"/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Sheet1!$B$176:$C$191</c:f>
              <c:multiLvlStrCache>
                <c:ptCount val="16"/>
                <c:lvl>
                  <c:pt idx="0">
                    <c:v>Програм 1.  Становање,урбанизам  и просторно планирање </c:v>
                  </c:pt>
                  <c:pt idx="1">
                    <c:v>Програм 2.  Комуналне делатности</c:v>
                  </c:pt>
                  <c:pt idx="2">
                    <c:v>Програм 3.  Локални економски развој</c:v>
                  </c:pt>
                  <c:pt idx="3">
                    <c:v>Програм 4.  Развој туризма</c:v>
                  </c:pt>
                  <c:pt idx="4">
                    <c:v>Програм 5.  Пољопривреда и рурални развој</c:v>
                  </c:pt>
                  <c:pt idx="5">
                    <c:v>Програм 6.  Заштита животне средине</c:v>
                  </c:pt>
                  <c:pt idx="6">
                    <c:v>Програм 7.  Организација саобраћаја и саобраћајна инфраструктура</c:v>
                  </c:pt>
                  <c:pt idx="7">
                    <c:v>Програм 8.  Предшколско васпитање и образовање</c:v>
                  </c:pt>
                  <c:pt idx="8">
                    <c:v>Програм 9.  Основно образовање  и васпитање</c:v>
                  </c:pt>
                  <c:pt idx="9">
                    <c:v>Програм 10. Средње образовање и васпитање</c:v>
                  </c:pt>
                  <c:pt idx="10">
                    <c:v>Програм 11.  Социјална  и дечја заштита</c:v>
                  </c:pt>
                  <c:pt idx="11">
                    <c:v>Програм 12.  Здравствена заштита</c:v>
                  </c:pt>
                  <c:pt idx="12">
                    <c:v>Програм 13.  Развој културе и информисања</c:v>
                  </c:pt>
                  <c:pt idx="13">
                    <c:v>Програм 14.  Развој спорта и омладине</c:v>
                  </c:pt>
                  <c:pt idx="14">
                    <c:v>Програм 15.  Опште услуге локалне самоуправе</c:v>
                  </c:pt>
                  <c:pt idx="15">
                    <c:v>Програм 16. Политички систем локалне самоуправе</c:v>
                  </c:pt>
                </c:lvl>
                <c:lvl>
                  <c:pt idx="0">
                    <c:v>1101</c:v>
                  </c:pt>
                  <c:pt idx="1">
                    <c:v>1102</c:v>
                  </c:pt>
                  <c:pt idx="2">
                    <c:v>1501</c:v>
                  </c:pt>
                  <c:pt idx="3">
                    <c:v>1502</c:v>
                  </c:pt>
                  <c:pt idx="4">
                    <c:v>0101</c:v>
                  </c:pt>
                  <c:pt idx="5">
                    <c:v>0401</c:v>
                  </c:pt>
                  <c:pt idx="6">
                    <c:v>0701</c:v>
                  </c:pt>
                  <c:pt idx="7">
                    <c:v>2001</c:v>
                  </c:pt>
                  <c:pt idx="8">
                    <c:v>2002</c:v>
                  </c:pt>
                  <c:pt idx="9">
                    <c:v>2003</c:v>
                  </c:pt>
                  <c:pt idx="10">
                    <c:v>0901</c:v>
                  </c:pt>
                  <c:pt idx="11">
                    <c:v>1801</c:v>
                  </c:pt>
                  <c:pt idx="12">
                    <c:v>1201</c:v>
                  </c:pt>
                  <c:pt idx="13">
                    <c:v>1301</c:v>
                  </c:pt>
                  <c:pt idx="14">
                    <c:v>0602</c:v>
                  </c:pt>
                  <c:pt idx="15">
                    <c:v>2101</c:v>
                  </c:pt>
                </c:lvl>
              </c:multiLvlStrCache>
            </c:multiLvlStrRef>
          </c:cat>
          <c:val>
            <c:numRef>
              <c:f>Sheet1!$H$176:$H$191</c:f>
              <c:numCache>
                <c:ptCount val="16"/>
                <c:pt idx="0">
                  <c:v>1900000</c:v>
                </c:pt>
                <c:pt idx="1">
                  <c:v>91100000</c:v>
                </c:pt>
                <c:pt idx="2">
                  <c:v>5000000</c:v>
                </c:pt>
                <c:pt idx="3">
                  <c:v>117153866</c:v>
                </c:pt>
                <c:pt idx="4">
                  <c:v>17600000</c:v>
                </c:pt>
                <c:pt idx="5">
                  <c:v>73826740</c:v>
                </c:pt>
                <c:pt idx="6">
                  <c:v>68900000</c:v>
                </c:pt>
                <c:pt idx="7">
                  <c:v>80189000</c:v>
                </c:pt>
                <c:pt idx="8">
                  <c:v>54840440</c:v>
                </c:pt>
                <c:pt idx="9">
                  <c:v>12854000</c:v>
                </c:pt>
                <c:pt idx="10">
                  <c:v>37230000</c:v>
                </c:pt>
                <c:pt idx="11">
                  <c:v>4000000</c:v>
                </c:pt>
                <c:pt idx="12">
                  <c:v>34321978</c:v>
                </c:pt>
                <c:pt idx="13">
                  <c:v>23300000</c:v>
                </c:pt>
                <c:pt idx="14">
                  <c:v>205156351</c:v>
                </c:pt>
                <c:pt idx="15">
                  <c:v>29644359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9</xdr:row>
      <xdr:rowOff>28575</xdr:rowOff>
    </xdr:from>
    <xdr:to>
      <xdr:col>14</xdr:col>
      <xdr:colOff>533400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11582400" y="1743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104775</xdr:rowOff>
    </xdr:from>
    <xdr:to>
      <xdr:col>10</xdr:col>
      <xdr:colOff>438150</xdr:colOff>
      <xdr:row>79</xdr:row>
      <xdr:rowOff>180975</xdr:rowOff>
    </xdr:to>
    <xdr:graphicFrame>
      <xdr:nvGraphicFramePr>
        <xdr:cNvPr id="2" name="Chart 2"/>
        <xdr:cNvGraphicFramePr/>
      </xdr:nvGraphicFramePr>
      <xdr:xfrm>
        <a:off x="66675" y="104775"/>
        <a:ext cx="13554075" cy="1512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4"/>
  <sheetViews>
    <sheetView tabSelected="1" zoomScalePageLayoutView="0" workbookViewId="0" topLeftCell="A1">
      <selection activeCell="F210" sqref="F210"/>
    </sheetView>
  </sheetViews>
  <sheetFormatPr defaultColWidth="9.140625" defaultRowHeight="15"/>
  <cols>
    <col min="1" max="1" width="5.57421875" style="0" customWidth="1"/>
    <col min="2" max="2" width="11.421875" style="0" customWidth="1"/>
    <col min="3" max="3" width="55.7109375" style="0" customWidth="1"/>
    <col min="4" max="4" width="13.8515625" style="0" customWidth="1"/>
    <col min="5" max="5" width="10.7109375" style="0" customWidth="1"/>
    <col min="6" max="6" width="12.7109375" style="0" customWidth="1"/>
    <col min="7" max="7" width="14.00390625" style="0" customWidth="1"/>
    <col min="8" max="8" width="20.421875" style="0" customWidth="1"/>
    <col min="9" max="9" width="17.8515625" style="0" customWidth="1"/>
  </cols>
  <sheetData>
    <row r="2" spans="1:8" ht="18.75" customHeight="1">
      <c r="A2" s="88" t="s">
        <v>254</v>
      </c>
      <c r="B2" s="88"/>
      <c r="C2" s="88"/>
      <c r="D2" s="88"/>
      <c r="E2" s="88"/>
      <c r="F2" s="88"/>
      <c r="G2" s="88"/>
      <c r="H2" s="88"/>
    </row>
    <row r="3" spans="1:8" ht="18.75" customHeight="1">
      <c r="A3" s="88"/>
      <c r="B3" s="88"/>
      <c r="C3" s="88"/>
      <c r="D3" s="88"/>
      <c r="E3" s="88"/>
      <c r="F3" s="88"/>
      <c r="G3" s="88"/>
      <c r="H3" s="88"/>
    </row>
    <row r="4" spans="1:8" ht="15.75" thickBot="1">
      <c r="A4" s="17"/>
      <c r="B4" s="17"/>
      <c r="C4" s="17"/>
      <c r="D4" s="17"/>
      <c r="E4" s="17"/>
      <c r="F4" s="17"/>
      <c r="G4" s="17"/>
      <c r="H4" s="17"/>
    </row>
    <row r="5" spans="1:8" ht="15.75" customHeight="1" thickBot="1">
      <c r="A5" s="91" t="s">
        <v>0</v>
      </c>
      <c r="B5" s="92"/>
      <c r="C5" s="93" t="s">
        <v>1</v>
      </c>
      <c r="D5" s="93" t="s">
        <v>2</v>
      </c>
      <c r="E5" s="93" t="s">
        <v>3</v>
      </c>
      <c r="F5" s="93" t="s">
        <v>4</v>
      </c>
      <c r="G5" s="93" t="s">
        <v>5</v>
      </c>
      <c r="H5" s="89" t="s">
        <v>6</v>
      </c>
    </row>
    <row r="6" spans="1:8" ht="30.75" customHeight="1">
      <c r="A6" s="5" t="s">
        <v>7</v>
      </c>
      <c r="B6" s="6" t="s">
        <v>8</v>
      </c>
      <c r="C6" s="94"/>
      <c r="D6" s="95"/>
      <c r="E6" s="96"/>
      <c r="F6" s="96"/>
      <c r="G6" s="94"/>
      <c r="H6" s="90"/>
    </row>
    <row r="7" spans="1: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30">
      <c r="A8" s="7">
        <v>1101</v>
      </c>
      <c r="B8" s="7"/>
      <c r="C8" s="31" t="s">
        <v>207</v>
      </c>
      <c r="D8" s="8">
        <f>SUM(D9:D10)</f>
        <v>1900000</v>
      </c>
      <c r="E8" s="9">
        <f>SUM(D8/D169)</f>
        <v>0.0025239107332624866</v>
      </c>
      <c r="F8" s="7">
        <v>0</v>
      </c>
      <c r="G8" s="8">
        <f>SUM(D8+F8)</f>
        <v>1900000</v>
      </c>
      <c r="H8" s="18" t="s">
        <v>238</v>
      </c>
    </row>
    <row r="9" spans="1:8" ht="15">
      <c r="A9" s="1"/>
      <c r="B9" s="1" t="s">
        <v>9</v>
      </c>
      <c r="C9" s="1" t="s">
        <v>179</v>
      </c>
      <c r="D9" s="2">
        <v>400000</v>
      </c>
      <c r="E9" s="3">
        <f>D9/D169</f>
        <v>0.0005313496280552603</v>
      </c>
      <c r="F9" s="2">
        <v>0</v>
      </c>
      <c r="G9" s="2">
        <f>SUM(D9+F9)</f>
        <v>400000</v>
      </c>
      <c r="H9" s="1" t="s">
        <v>238</v>
      </c>
    </row>
    <row r="10" spans="1:8" ht="15">
      <c r="A10" s="1"/>
      <c r="B10" s="1" t="s">
        <v>156</v>
      </c>
      <c r="C10" s="1" t="s">
        <v>157</v>
      </c>
      <c r="D10" s="2">
        <v>1500000</v>
      </c>
      <c r="E10" s="3">
        <f>D10/D169</f>
        <v>0.0019925611052072265</v>
      </c>
      <c r="F10" s="2"/>
      <c r="G10" s="2">
        <f>SUM(D10)</f>
        <v>1500000</v>
      </c>
      <c r="H10" s="1" t="s">
        <v>238</v>
      </c>
    </row>
    <row r="11" spans="1:8" ht="15" hidden="1">
      <c r="A11" s="1"/>
      <c r="B11" s="1" t="s">
        <v>10</v>
      </c>
      <c r="C11" s="1"/>
      <c r="D11" s="1">
        <v>0</v>
      </c>
      <c r="E11" s="3">
        <v>0</v>
      </c>
      <c r="F11" s="1">
        <v>0</v>
      </c>
      <c r="G11" s="1">
        <v>0</v>
      </c>
      <c r="H11" s="1"/>
    </row>
    <row r="12" spans="1:8" ht="15" hidden="1">
      <c r="A12" s="1"/>
      <c r="B12" s="1" t="s">
        <v>11</v>
      </c>
      <c r="C12" s="1"/>
      <c r="D12" s="1">
        <v>0</v>
      </c>
      <c r="E12" s="3">
        <v>0</v>
      </c>
      <c r="F12" s="1">
        <v>0</v>
      </c>
      <c r="G12" s="1">
        <v>0</v>
      </c>
      <c r="H12" s="1"/>
    </row>
    <row r="13" spans="1:8" ht="15" hidden="1">
      <c r="A13" s="1"/>
      <c r="B13" s="1" t="s">
        <v>12</v>
      </c>
      <c r="C13" s="1"/>
      <c r="D13" s="1">
        <v>0</v>
      </c>
      <c r="E13" s="3">
        <v>0</v>
      </c>
      <c r="F13" s="1">
        <v>0</v>
      </c>
      <c r="G13" s="1">
        <v>0</v>
      </c>
      <c r="H13" s="1"/>
    </row>
    <row r="14" spans="1:8" ht="15" hidden="1">
      <c r="A14" s="1"/>
      <c r="B14" s="1" t="s">
        <v>13</v>
      </c>
      <c r="C14" s="1"/>
      <c r="D14" s="1">
        <v>0</v>
      </c>
      <c r="E14" s="3">
        <v>0</v>
      </c>
      <c r="F14" s="1">
        <v>0</v>
      </c>
      <c r="G14" s="1">
        <v>0</v>
      </c>
      <c r="H14" s="1"/>
    </row>
    <row r="15" spans="1:8" ht="15" hidden="1">
      <c r="A15" s="1"/>
      <c r="B15" s="1" t="s">
        <v>14</v>
      </c>
      <c r="C15" s="1"/>
      <c r="D15" s="1">
        <v>0</v>
      </c>
      <c r="E15" s="3">
        <v>0</v>
      </c>
      <c r="F15" s="1">
        <v>0</v>
      </c>
      <c r="G15" s="1">
        <v>0</v>
      </c>
      <c r="H15" s="1"/>
    </row>
    <row r="16" spans="1:8" ht="15" hidden="1">
      <c r="A16" s="1"/>
      <c r="B16" s="1" t="s">
        <v>15</v>
      </c>
      <c r="C16" s="1"/>
      <c r="D16" s="1">
        <v>0</v>
      </c>
      <c r="E16" s="3">
        <v>0</v>
      </c>
      <c r="F16" s="1">
        <v>0</v>
      </c>
      <c r="G16" s="1">
        <v>0</v>
      </c>
      <c r="H16" s="1"/>
    </row>
    <row r="17" spans="1:8" ht="15" hidden="1">
      <c r="A17" s="1"/>
      <c r="B17" s="1" t="s">
        <v>16</v>
      </c>
      <c r="C17" s="1"/>
      <c r="D17" s="1">
        <v>0</v>
      </c>
      <c r="E17" s="3">
        <v>0</v>
      </c>
      <c r="F17" s="1">
        <v>0</v>
      </c>
      <c r="G17" s="1">
        <v>0</v>
      </c>
      <c r="H17" s="1"/>
    </row>
    <row r="18" spans="1:8" ht="15">
      <c r="A18" s="10" t="s">
        <v>158</v>
      </c>
      <c r="B18" s="7"/>
      <c r="C18" s="7" t="s">
        <v>17</v>
      </c>
      <c r="D18" s="8">
        <f>D19+D20+D21+D22+D23</f>
        <v>86600000</v>
      </c>
      <c r="E18" s="9">
        <f>D18/D169</f>
        <v>0.11503719447396386</v>
      </c>
      <c r="F18" s="8">
        <f>F20+F35</f>
        <v>4500000</v>
      </c>
      <c r="G18" s="8">
        <f>SUM(D18+F18)</f>
        <v>91100000</v>
      </c>
      <c r="H18" s="18" t="s">
        <v>238</v>
      </c>
    </row>
    <row r="19" spans="1:8" ht="15">
      <c r="A19" s="1"/>
      <c r="B19" s="1" t="s">
        <v>159</v>
      </c>
      <c r="C19" s="1" t="s">
        <v>208</v>
      </c>
      <c r="D19" s="2">
        <v>41600000</v>
      </c>
      <c r="E19" s="3">
        <f>D19/D169</f>
        <v>0.05526036131774708</v>
      </c>
      <c r="F19" s="1">
        <v>0</v>
      </c>
      <c r="G19" s="2">
        <f>SUM(D19+F19)</f>
        <v>41600000</v>
      </c>
      <c r="H19" s="1" t="s">
        <v>238</v>
      </c>
    </row>
    <row r="20" spans="1:8" ht="15">
      <c r="A20" s="1"/>
      <c r="B20" s="1" t="s">
        <v>160</v>
      </c>
      <c r="C20" s="1" t="s">
        <v>161</v>
      </c>
      <c r="D20" s="2">
        <v>4000000</v>
      </c>
      <c r="E20" s="3">
        <f>D20/D169</f>
        <v>0.005313496280552604</v>
      </c>
      <c r="F20" s="2">
        <v>2500000</v>
      </c>
      <c r="G20" s="2">
        <f>SUM(D20+F20)</f>
        <v>6500000</v>
      </c>
      <c r="H20" s="1" t="s">
        <v>238</v>
      </c>
    </row>
    <row r="21" spans="1:8" ht="15">
      <c r="A21" s="1"/>
      <c r="B21" s="1" t="s">
        <v>180</v>
      </c>
      <c r="C21" s="1" t="s">
        <v>181</v>
      </c>
      <c r="D21" s="2">
        <v>32000000</v>
      </c>
      <c r="E21" s="3">
        <f>D21/D169</f>
        <v>0.04250797024442083</v>
      </c>
      <c r="F21" s="1">
        <v>0</v>
      </c>
      <c r="G21" s="2">
        <f>SUM(D21+F21)</f>
        <v>32000000</v>
      </c>
      <c r="H21" s="1" t="s">
        <v>236</v>
      </c>
    </row>
    <row r="22" spans="1:8" ht="15">
      <c r="A22" s="1"/>
      <c r="B22" s="1" t="s">
        <v>182</v>
      </c>
      <c r="C22" s="1" t="s">
        <v>183</v>
      </c>
      <c r="D22" s="2">
        <v>4000000</v>
      </c>
      <c r="E22" s="3">
        <f>D22/D169</f>
        <v>0.005313496280552604</v>
      </c>
      <c r="F22" s="1">
        <v>0</v>
      </c>
      <c r="G22" s="2">
        <f>D22</f>
        <v>4000000</v>
      </c>
      <c r="H22" s="1" t="s">
        <v>247</v>
      </c>
    </row>
    <row r="23" spans="1:8" ht="15">
      <c r="A23" s="1"/>
      <c r="B23" s="1" t="s">
        <v>184</v>
      </c>
      <c r="C23" s="1" t="s">
        <v>185</v>
      </c>
      <c r="D23" s="2">
        <v>5000000</v>
      </c>
      <c r="E23" s="3">
        <f>D23/D169</f>
        <v>0.0066418703506907545</v>
      </c>
      <c r="F23" s="2">
        <v>0</v>
      </c>
      <c r="G23" s="2">
        <f>SUM(D23+F23)</f>
        <v>5000000</v>
      </c>
      <c r="H23" s="1" t="s">
        <v>238</v>
      </c>
    </row>
    <row r="24" spans="1:8" ht="15" hidden="1">
      <c r="A24" s="1"/>
      <c r="B24" s="1" t="s">
        <v>18</v>
      </c>
      <c r="C24" s="1"/>
      <c r="D24" s="2">
        <v>0</v>
      </c>
      <c r="E24" s="2" t="e">
        <f>D24/D170</f>
        <v>#DIV/0!</v>
      </c>
      <c r="F24" s="2">
        <v>0</v>
      </c>
      <c r="G24" s="2">
        <v>0</v>
      </c>
      <c r="H24" s="1"/>
    </row>
    <row r="25" spans="1:8" ht="15" hidden="1">
      <c r="A25" s="1"/>
      <c r="B25" s="1" t="s">
        <v>19</v>
      </c>
      <c r="C25" s="1"/>
      <c r="D25" s="2">
        <v>0</v>
      </c>
      <c r="E25" s="2" t="e">
        <f>D25/#REF!</f>
        <v>#REF!</v>
      </c>
      <c r="F25" s="2">
        <v>0</v>
      </c>
      <c r="G25" s="2">
        <v>0</v>
      </c>
      <c r="H25" s="1"/>
    </row>
    <row r="26" spans="1:8" ht="15" hidden="1">
      <c r="A26" s="1"/>
      <c r="B26" s="1" t="s">
        <v>20</v>
      </c>
      <c r="C26" s="1"/>
      <c r="D26" s="2">
        <v>0</v>
      </c>
      <c r="E26" s="2" t="e">
        <f aca="true" t="shared" si="0" ref="E26:E34">D26/D173</f>
        <v>#DIV/0!</v>
      </c>
      <c r="F26" s="2">
        <v>0</v>
      </c>
      <c r="G26" s="2">
        <v>0</v>
      </c>
      <c r="H26" s="1"/>
    </row>
    <row r="27" spans="1:8" ht="15" hidden="1">
      <c r="A27" s="1"/>
      <c r="B27" s="1" t="s">
        <v>21</v>
      </c>
      <c r="C27" s="1"/>
      <c r="D27" s="2">
        <v>0</v>
      </c>
      <c r="E27" s="2" t="e">
        <f t="shared" si="0"/>
        <v>#DIV/0!</v>
      </c>
      <c r="F27" s="2">
        <v>0</v>
      </c>
      <c r="G27" s="2">
        <v>0</v>
      </c>
      <c r="H27" s="1"/>
    </row>
    <row r="28" spans="1:8" ht="15" hidden="1">
      <c r="A28" s="1"/>
      <c r="B28" s="1" t="s">
        <v>22</v>
      </c>
      <c r="C28" s="1"/>
      <c r="D28" s="2">
        <v>0</v>
      </c>
      <c r="E28" s="2" t="e">
        <f t="shared" si="0"/>
        <v>#VALUE!</v>
      </c>
      <c r="F28" s="2">
        <v>0</v>
      </c>
      <c r="G28" s="2">
        <v>0</v>
      </c>
      <c r="H28" s="1"/>
    </row>
    <row r="29" spans="1:8" ht="15" hidden="1">
      <c r="A29" s="1"/>
      <c r="B29" s="1" t="s">
        <v>23</v>
      </c>
      <c r="C29" s="1"/>
      <c r="D29" s="2">
        <v>0</v>
      </c>
      <c r="E29" s="2">
        <f t="shared" si="0"/>
        <v>0</v>
      </c>
      <c r="F29" s="2">
        <v>0</v>
      </c>
      <c r="G29" s="2">
        <v>0</v>
      </c>
      <c r="H29" s="1"/>
    </row>
    <row r="30" spans="1:8" ht="15" hidden="1">
      <c r="A30" s="1"/>
      <c r="B30" s="1" t="s">
        <v>24</v>
      </c>
      <c r="C30" s="1"/>
      <c r="D30" s="2">
        <v>0</v>
      </c>
      <c r="E30" s="2">
        <f t="shared" si="0"/>
        <v>0</v>
      </c>
      <c r="F30" s="2">
        <v>0</v>
      </c>
      <c r="G30" s="2">
        <v>0</v>
      </c>
      <c r="H30" s="1"/>
    </row>
    <row r="31" spans="1:8" ht="15" hidden="1">
      <c r="A31" s="1"/>
      <c r="B31" s="1" t="s">
        <v>25</v>
      </c>
      <c r="C31" s="1"/>
      <c r="D31" s="2">
        <v>0</v>
      </c>
      <c r="E31" s="2">
        <f t="shared" si="0"/>
        <v>0</v>
      </c>
      <c r="F31" s="2">
        <v>0</v>
      </c>
      <c r="G31" s="2">
        <v>0</v>
      </c>
      <c r="H31" s="1"/>
    </row>
    <row r="32" spans="1:8" ht="15" hidden="1">
      <c r="A32" s="1"/>
      <c r="B32" s="1" t="s">
        <v>26</v>
      </c>
      <c r="C32" s="1"/>
      <c r="D32" s="2">
        <v>0</v>
      </c>
      <c r="E32" s="2">
        <f t="shared" si="0"/>
        <v>0</v>
      </c>
      <c r="F32" s="2">
        <v>0</v>
      </c>
      <c r="G32" s="2">
        <v>0</v>
      </c>
      <c r="H32" s="1"/>
    </row>
    <row r="33" spans="1:8" ht="15" hidden="1">
      <c r="A33" s="1"/>
      <c r="B33" s="1" t="s">
        <v>27</v>
      </c>
      <c r="C33" s="1"/>
      <c r="D33" s="2">
        <v>0</v>
      </c>
      <c r="E33" s="2">
        <f t="shared" si="0"/>
        <v>0</v>
      </c>
      <c r="F33" s="2">
        <v>0</v>
      </c>
      <c r="G33" s="2">
        <v>0</v>
      </c>
      <c r="H33" s="1"/>
    </row>
    <row r="34" spans="1:8" ht="15" hidden="1">
      <c r="A34" s="1"/>
      <c r="B34" s="1" t="s">
        <v>28</v>
      </c>
      <c r="C34" s="1"/>
      <c r="D34" s="2">
        <v>0</v>
      </c>
      <c r="E34" s="2">
        <f t="shared" si="0"/>
        <v>0</v>
      </c>
      <c r="F34" s="2">
        <v>0</v>
      </c>
      <c r="G34" s="2">
        <v>0</v>
      </c>
      <c r="H34" s="1"/>
    </row>
    <row r="35" spans="1:8" ht="15">
      <c r="A35" s="21"/>
      <c r="B35" s="21" t="s">
        <v>233</v>
      </c>
      <c r="C35" s="21" t="s">
        <v>255</v>
      </c>
      <c r="D35" s="22"/>
      <c r="E35" s="2">
        <f>D35/D169</f>
        <v>0</v>
      </c>
      <c r="F35" s="22">
        <v>2000000</v>
      </c>
      <c r="G35" s="22">
        <v>2000000</v>
      </c>
      <c r="H35" s="1" t="s">
        <v>238</v>
      </c>
    </row>
    <row r="36" spans="1:8" ht="15">
      <c r="A36" s="7">
        <v>1501</v>
      </c>
      <c r="B36" s="7"/>
      <c r="C36" s="7" t="s">
        <v>29</v>
      </c>
      <c r="D36" s="8">
        <f>SUM(D37:D44)</f>
        <v>5000000</v>
      </c>
      <c r="E36" s="9">
        <f>D36/D169</f>
        <v>0.0066418703506907545</v>
      </c>
      <c r="F36" s="8">
        <f>SUM(F37:F37)</f>
        <v>0</v>
      </c>
      <c r="G36" s="8">
        <f>SUM(D36+F36)</f>
        <v>5000000</v>
      </c>
      <c r="H36" s="7" t="s">
        <v>239</v>
      </c>
    </row>
    <row r="37" spans="1:8" ht="15" customHeight="1">
      <c r="A37" s="1"/>
      <c r="B37" s="1" t="s">
        <v>30</v>
      </c>
      <c r="C37" s="1" t="s">
        <v>186</v>
      </c>
      <c r="D37" s="2">
        <v>2000000</v>
      </c>
      <c r="E37" s="3">
        <f>D37/D169</f>
        <v>0.002656748140276302</v>
      </c>
      <c r="F37" s="2"/>
      <c r="G37" s="2">
        <f>SUM(D37+F37)</f>
        <v>2000000</v>
      </c>
      <c r="H37" s="14" t="s">
        <v>239</v>
      </c>
    </row>
    <row r="38" spans="1:8" ht="15" hidden="1">
      <c r="A38" s="1"/>
      <c r="B38" s="1" t="s">
        <v>31</v>
      </c>
      <c r="C38" s="1"/>
      <c r="D38" s="2">
        <v>0</v>
      </c>
      <c r="E38" s="2" t="e">
        <f aca="true" t="shared" si="1" ref="E38:E43">D38/D174</f>
        <v>#DIV/0!</v>
      </c>
      <c r="F38" s="2">
        <v>0</v>
      </c>
      <c r="G38" s="2">
        <v>0</v>
      </c>
      <c r="H38" s="1"/>
    </row>
    <row r="39" spans="1:8" ht="15" hidden="1">
      <c r="A39" s="1"/>
      <c r="B39" s="1" t="s">
        <v>32</v>
      </c>
      <c r="C39" s="1"/>
      <c r="D39" s="2">
        <v>0</v>
      </c>
      <c r="E39" s="2" t="e">
        <f t="shared" si="1"/>
        <v>#VALUE!</v>
      </c>
      <c r="F39" s="2">
        <v>0</v>
      </c>
      <c r="G39" s="2">
        <v>0</v>
      </c>
      <c r="H39" s="1"/>
    </row>
    <row r="40" spans="1:8" ht="15" hidden="1">
      <c r="A40" s="1"/>
      <c r="B40" s="1" t="s">
        <v>33</v>
      </c>
      <c r="C40" s="1"/>
      <c r="D40" s="2">
        <v>0</v>
      </c>
      <c r="E40" s="2">
        <f t="shared" si="1"/>
        <v>0</v>
      </c>
      <c r="F40" s="2">
        <v>0</v>
      </c>
      <c r="G40" s="2">
        <v>0</v>
      </c>
      <c r="H40" s="1"/>
    </row>
    <row r="41" spans="1:8" ht="15" hidden="1">
      <c r="A41" s="1"/>
      <c r="B41" s="1" t="s">
        <v>34</v>
      </c>
      <c r="C41" s="1"/>
      <c r="D41" s="2">
        <v>0</v>
      </c>
      <c r="E41" s="2">
        <f t="shared" si="1"/>
        <v>0</v>
      </c>
      <c r="F41" s="2">
        <v>0</v>
      </c>
      <c r="G41" s="2">
        <v>0</v>
      </c>
      <c r="H41" s="1"/>
    </row>
    <row r="42" spans="1:8" ht="15" hidden="1">
      <c r="A42" s="1"/>
      <c r="B42" s="1" t="s">
        <v>35</v>
      </c>
      <c r="C42" s="1"/>
      <c r="D42" s="2">
        <v>0</v>
      </c>
      <c r="E42" s="2">
        <f t="shared" si="1"/>
        <v>0</v>
      </c>
      <c r="F42" s="2">
        <v>0</v>
      </c>
      <c r="G42" s="2">
        <v>0</v>
      </c>
      <c r="H42" s="1"/>
    </row>
    <row r="43" spans="1:8" ht="15" hidden="1">
      <c r="A43" s="1"/>
      <c r="B43" s="1" t="s">
        <v>36</v>
      </c>
      <c r="C43" s="1"/>
      <c r="D43" s="2">
        <v>0</v>
      </c>
      <c r="E43" s="2">
        <f t="shared" si="1"/>
        <v>0</v>
      </c>
      <c r="F43" s="2">
        <v>0</v>
      </c>
      <c r="G43" s="2">
        <v>0</v>
      </c>
      <c r="H43" s="1"/>
    </row>
    <row r="44" spans="1:8" ht="15">
      <c r="A44" s="21"/>
      <c r="B44" s="21" t="s">
        <v>240</v>
      </c>
      <c r="C44" s="21" t="s">
        <v>221</v>
      </c>
      <c r="D44" s="22">
        <v>3000000</v>
      </c>
      <c r="E44" s="23">
        <f>D44/D169</f>
        <v>0.003985122210414453</v>
      </c>
      <c r="F44" s="22"/>
      <c r="G44" s="22">
        <f>SUM(D44)</f>
        <v>3000000</v>
      </c>
      <c r="H44" s="21" t="s">
        <v>238</v>
      </c>
    </row>
    <row r="45" spans="1:8" ht="15">
      <c r="A45" s="7">
        <v>1502</v>
      </c>
      <c r="B45" s="7"/>
      <c r="C45" s="7" t="s">
        <v>37</v>
      </c>
      <c r="D45" s="8">
        <f>D46+D47+D48+D49+D50+D51</f>
        <v>88527852</v>
      </c>
      <c r="E45" s="9">
        <f>D45/D169</f>
        <v>0.11759810308182785</v>
      </c>
      <c r="F45" s="8">
        <f>F50+F51+F52</f>
        <v>28626014</v>
      </c>
      <c r="G45" s="8">
        <f>SUM(D45+F45)</f>
        <v>117153866</v>
      </c>
      <c r="H45" s="7" t="s">
        <v>222</v>
      </c>
    </row>
    <row r="46" spans="1:8" ht="15">
      <c r="A46" s="1"/>
      <c r="B46" s="1" t="s">
        <v>38</v>
      </c>
      <c r="C46" s="1" t="s">
        <v>39</v>
      </c>
      <c r="D46" s="2">
        <v>12500830</v>
      </c>
      <c r="E46" s="3">
        <f>D46/D169</f>
        <v>0.0166057784272051</v>
      </c>
      <c r="F46" s="2"/>
      <c r="G46" s="2">
        <f>SUM(D46+F46)</f>
        <v>12500830</v>
      </c>
      <c r="H46" s="16" t="s">
        <v>222</v>
      </c>
    </row>
    <row r="47" spans="1:8" ht="15">
      <c r="A47" s="1"/>
      <c r="B47" s="1" t="s">
        <v>40</v>
      </c>
      <c r="C47" s="1" t="s">
        <v>162</v>
      </c>
      <c r="D47" s="2">
        <v>3480000</v>
      </c>
      <c r="E47" s="3">
        <f>D47/D169</f>
        <v>0.004622741764080765</v>
      </c>
      <c r="F47" s="2"/>
      <c r="G47" s="2">
        <f>SUM(D47+F47)</f>
        <v>3480000</v>
      </c>
      <c r="H47" s="16" t="s">
        <v>222</v>
      </c>
    </row>
    <row r="48" spans="1:8" ht="24.75" customHeight="1">
      <c r="A48" s="1"/>
      <c r="B48" s="21" t="s">
        <v>41</v>
      </c>
      <c r="C48" s="21" t="s">
        <v>42</v>
      </c>
      <c r="D48" s="22">
        <v>6553000</v>
      </c>
      <c r="E48" s="23">
        <f>D48/D169</f>
        <v>0.008704835281615303</v>
      </c>
      <c r="F48" s="22"/>
      <c r="G48" s="22">
        <f>SUM(D48+F48)</f>
        <v>6553000</v>
      </c>
      <c r="H48" s="32" t="s">
        <v>222</v>
      </c>
    </row>
    <row r="49" spans="1:8" ht="15">
      <c r="A49" s="1"/>
      <c r="B49" s="21" t="s">
        <v>225</v>
      </c>
      <c r="C49" s="21" t="s">
        <v>242</v>
      </c>
      <c r="D49" s="22">
        <v>4705000</v>
      </c>
      <c r="E49" s="23">
        <f>D49/D169</f>
        <v>0.00625</v>
      </c>
      <c r="F49" s="22"/>
      <c r="G49" s="22">
        <f>D49</f>
        <v>4705000</v>
      </c>
      <c r="H49" s="32" t="s">
        <v>222</v>
      </c>
    </row>
    <row r="50" spans="1:8" ht="15">
      <c r="A50" s="1"/>
      <c r="B50" s="21" t="s">
        <v>43</v>
      </c>
      <c r="C50" s="21" t="s">
        <v>261</v>
      </c>
      <c r="D50" s="22">
        <v>15800000</v>
      </c>
      <c r="E50" s="23">
        <f>D50/D169</f>
        <v>0.020988310308182784</v>
      </c>
      <c r="F50" s="22">
        <v>1700000</v>
      </c>
      <c r="G50" s="22">
        <f>D50+F50</f>
        <v>17500000</v>
      </c>
      <c r="H50" s="32" t="s">
        <v>222</v>
      </c>
    </row>
    <row r="51" spans="1:8" ht="15">
      <c r="A51" s="1"/>
      <c r="B51" s="21" t="s">
        <v>241</v>
      </c>
      <c r="C51" s="21" t="s">
        <v>256</v>
      </c>
      <c r="D51" s="22">
        <v>45489022</v>
      </c>
      <c r="E51" s="23">
        <f>D51/D169</f>
        <v>0.06042643730074389</v>
      </c>
      <c r="F51" s="22">
        <v>23926014</v>
      </c>
      <c r="G51" s="22">
        <f>SUM(D51+F51)</f>
        <v>69415036</v>
      </c>
      <c r="H51" s="16" t="s">
        <v>222</v>
      </c>
    </row>
    <row r="52" spans="1:8" ht="15">
      <c r="A52" s="1"/>
      <c r="B52" s="21" t="s">
        <v>260</v>
      </c>
      <c r="C52" s="21" t="s">
        <v>257</v>
      </c>
      <c r="D52" s="22"/>
      <c r="E52" s="22"/>
      <c r="F52" s="22">
        <v>3000000</v>
      </c>
      <c r="G52" s="22">
        <f>F52</f>
        <v>3000000</v>
      </c>
      <c r="H52" s="16" t="s">
        <v>267</v>
      </c>
    </row>
    <row r="53" spans="1:8" ht="15">
      <c r="A53" s="10" t="s">
        <v>138</v>
      </c>
      <c r="B53" s="7"/>
      <c r="C53" s="7" t="s">
        <v>163</v>
      </c>
      <c r="D53" s="8">
        <f>SUM(D54:D55)</f>
        <v>17600000</v>
      </c>
      <c r="E53" s="9">
        <f>D53/D169</f>
        <v>0.023379383634431455</v>
      </c>
      <c r="F53" s="8">
        <v>0</v>
      </c>
      <c r="G53" s="8">
        <f>SUM(D53+F53)</f>
        <v>17600000</v>
      </c>
      <c r="H53" s="7" t="s">
        <v>239</v>
      </c>
    </row>
    <row r="54" spans="1:8" ht="27" customHeight="1">
      <c r="A54" s="1"/>
      <c r="B54" s="1" t="s">
        <v>44</v>
      </c>
      <c r="C54" s="14" t="s">
        <v>164</v>
      </c>
      <c r="D54" s="2">
        <v>15600000</v>
      </c>
      <c r="E54" s="3">
        <f>D54/D169</f>
        <v>0.020722635494155154</v>
      </c>
      <c r="F54" s="1">
        <v>0</v>
      </c>
      <c r="G54" s="2">
        <f>SUM(D54+F54)</f>
        <v>15600000</v>
      </c>
      <c r="H54" s="1" t="s">
        <v>143</v>
      </c>
    </row>
    <row r="55" spans="1:8" ht="15.75" customHeight="1">
      <c r="A55" s="1"/>
      <c r="B55" s="1" t="s">
        <v>45</v>
      </c>
      <c r="C55" s="1" t="s">
        <v>165</v>
      </c>
      <c r="D55" s="2">
        <v>2000000</v>
      </c>
      <c r="E55" s="3">
        <f>D55/D169</f>
        <v>0.002656748140276302</v>
      </c>
      <c r="F55" s="1">
        <v>0</v>
      </c>
      <c r="G55" s="2">
        <f>SUM(D55+F55)</f>
        <v>2000000</v>
      </c>
      <c r="H55" s="1" t="s">
        <v>143</v>
      </c>
    </row>
    <row r="56" spans="1:8" ht="15">
      <c r="A56" s="10" t="s">
        <v>139</v>
      </c>
      <c r="B56" s="7"/>
      <c r="C56" s="7" t="s">
        <v>46</v>
      </c>
      <c r="D56" s="8">
        <f>D57+D58+D69+D70+D71</f>
        <v>52836020</v>
      </c>
      <c r="E56" s="9">
        <f>D56/D169</f>
        <v>0.07018599893730075</v>
      </c>
      <c r="F56" s="8">
        <f>F70+F71</f>
        <v>20990720</v>
      </c>
      <c r="G56" s="8">
        <f>SUM(D56+F56)</f>
        <v>73826740</v>
      </c>
      <c r="H56" s="7" t="s">
        <v>239</v>
      </c>
    </row>
    <row r="57" spans="1:8" ht="15">
      <c r="A57" s="1"/>
      <c r="B57" s="1" t="s">
        <v>47</v>
      </c>
      <c r="C57" s="1" t="s">
        <v>187</v>
      </c>
      <c r="D57" s="2">
        <v>500000</v>
      </c>
      <c r="E57" s="3">
        <f>D57/D169</f>
        <v>0.0006641870350690755</v>
      </c>
      <c r="F57" s="2">
        <v>0</v>
      </c>
      <c r="G57" s="2">
        <f>SUM(D57+F57)</f>
        <v>500000</v>
      </c>
      <c r="H57" s="19" t="s">
        <v>239</v>
      </c>
    </row>
    <row r="58" spans="1:8" ht="15">
      <c r="A58" s="1"/>
      <c r="B58" s="1" t="s">
        <v>48</v>
      </c>
      <c r="C58" s="1" t="s">
        <v>188</v>
      </c>
      <c r="D58" s="2">
        <v>1000000</v>
      </c>
      <c r="E58" s="3">
        <f>D58/D169</f>
        <v>0.001328374070138151</v>
      </c>
      <c r="F58" s="2">
        <v>0</v>
      </c>
      <c r="G58" s="2">
        <f>SUM(D58+F58)</f>
        <v>1000000</v>
      </c>
      <c r="H58" s="20" t="s">
        <v>238</v>
      </c>
    </row>
    <row r="59" spans="1:8" ht="15" hidden="1">
      <c r="A59" s="1"/>
      <c r="B59" s="1" t="s">
        <v>49</v>
      </c>
      <c r="C59" s="1"/>
      <c r="D59" s="2">
        <v>0</v>
      </c>
      <c r="E59" s="3" t="e">
        <f aca="true" t="shared" si="2" ref="E59:E68">D59/D174</f>
        <v>#DIV/0!</v>
      </c>
      <c r="F59" s="2">
        <v>0</v>
      </c>
      <c r="G59" s="2">
        <v>0</v>
      </c>
      <c r="H59" s="1"/>
    </row>
    <row r="60" spans="1:8" ht="15" hidden="1">
      <c r="A60" s="1"/>
      <c r="B60" s="1" t="s">
        <v>50</v>
      </c>
      <c r="C60" s="1"/>
      <c r="D60" s="2">
        <v>0</v>
      </c>
      <c r="E60" s="3" t="e">
        <f t="shared" si="2"/>
        <v>#VALUE!</v>
      </c>
      <c r="F60" s="2">
        <v>0</v>
      </c>
      <c r="G60" s="2">
        <v>0</v>
      </c>
      <c r="H60" s="1"/>
    </row>
    <row r="61" spans="1:8" ht="15" hidden="1">
      <c r="A61" s="1"/>
      <c r="B61" s="1" t="s">
        <v>51</v>
      </c>
      <c r="C61" s="1"/>
      <c r="D61" s="2">
        <v>0</v>
      </c>
      <c r="E61" s="3">
        <f t="shared" si="2"/>
        <v>0</v>
      </c>
      <c r="F61" s="2">
        <v>0</v>
      </c>
      <c r="G61" s="2">
        <v>0</v>
      </c>
      <c r="H61" s="1"/>
    </row>
    <row r="62" spans="1:8" ht="15" hidden="1">
      <c r="A62" s="1"/>
      <c r="B62" s="1" t="s">
        <v>52</v>
      </c>
      <c r="C62" s="1"/>
      <c r="D62" s="2">
        <v>0</v>
      </c>
      <c r="E62" s="3">
        <f t="shared" si="2"/>
        <v>0</v>
      </c>
      <c r="F62" s="2">
        <v>0</v>
      </c>
      <c r="G62" s="2">
        <v>0</v>
      </c>
      <c r="H62" s="1"/>
    </row>
    <row r="63" spans="1:8" ht="15" hidden="1">
      <c r="A63" s="1"/>
      <c r="B63" s="1" t="s">
        <v>53</v>
      </c>
      <c r="C63" s="1"/>
      <c r="D63" s="2">
        <v>0</v>
      </c>
      <c r="E63" s="3">
        <f t="shared" si="2"/>
        <v>0</v>
      </c>
      <c r="F63" s="2">
        <v>0</v>
      </c>
      <c r="G63" s="2">
        <v>0</v>
      </c>
      <c r="H63" s="1"/>
    </row>
    <row r="64" spans="1:8" ht="15" hidden="1">
      <c r="A64" s="1"/>
      <c r="B64" s="1" t="s">
        <v>54</v>
      </c>
      <c r="C64" s="1"/>
      <c r="D64" s="2">
        <v>0</v>
      </c>
      <c r="E64" s="3">
        <f t="shared" si="2"/>
        <v>0</v>
      </c>
      <c r="F64" s="2">
        <v>0</v>
      </c>
      <c r="G64" s="2">
        <v>0</v>
      </c>
      <c r="H64" s="1"/>
    </row>
    <row r="65" spans="1:8" ht="15" hidden="1">
      <c r="A65" s="1"/>
      <c r="B65" s="1" t="s">
        <v>55</v>
      </c>
      <c r="C65" s="1"/>
      <c r="D65" s="2">
        <v>0</v>
      </c>
      <c r="E65" s="3">
        <f t="shared" si="2"/>
        <v>0</v>
      </c>
      <c r="F65" s="2">
        <v>0</v>
      </c>
      <c r="G65" s="2">
        <v>0</v>
      </c>
      <c r="H65" s="1"/>
    </row>
    <row r="66" spans="1:8" ht="15" hidden="1">
      <c r="A66" s="1"/>
      <c r="B66" s="1" t="s">
        <v>56</v>
      </c>
      <c r="C66" s="1"/>
      <c r="D66" s="2">
        <v>0</v>
      </c>
      <c r="E66" s="3">
        <f t="shared" si="2"/>
        <v>0</v>
      </c>
      <c r="F66" s="2">
        <v>0</v>
      </c>
      <c r="G66" s="2">
        <v>0</v>
      </c>
      <c r="H66" s="1"/>
    </row>
    <row r="67" spans="1:8" ht="15" hidden="1">
      <c r="A67" s="1"/>
      <c r="B67" s="1" t="s">
        <v>57</v>
      </c>
      <c r="C67" s="1"/>
      <c r="D67" s="2">
        <v>0</v>
      </c>
      <c r="E67" s="3">
        <f t="shared" si="2"/>
        <v>0</v>
      </c>
      <c r="F67" s="2">
        <v>0</v>
      </c>
      <c r="G67" s="2">
        <v>0</v>
      </c>
      <c r="H67" s="1"/>
    </row>
    <row r="68" spans="1:8" ht="15" hidden="1">
      <c r="A68" s="1"/>
      <c r="B68" s="1" t="s">
        <v>58</v>
      </c>
      <c r="C68" s="1"/>
      <c r="D68" s="2">
        <v>0</v>
      </c>
      <c r="E68" s="3">
        <f t="shared" si="2"/>
        <v>0</v>
      </c>
      <c r="F68" s="2">
        <v>0</v>
      </c>
      <c r="G68" s="2">
        <v>0</v>
      </c>
      <c r="H68" s="1"/>
    </row>
    <row r="69" spans="1:8" s="57" customFormat="1" ht="45" customHeight="1">
      <c r="A69" s="51"/>
      <c r="B69" s="59" t="s">
        <v>49</v>
      </c>
      <c r="C69" s="53" t="s">
        <v>229</v>
      </c>
      <c r="D69" s="54">
        <v>200000</v>
      </c>
      <c r="E69" s="55">
        <f>D69/D169</f>
        <v>0.00026567481402763017</v>
      </c>
      <c r="F69" s="54"/>
      <c r="G69" s="54">
        <f>SUM(D69)</f>
        <v>200000</v>
      </c>
      <c r="H69" s="56" t="s">
        <v>239</v>
      </c>
    </row>
    <row r="70" spans="1:8" s="57" customFormat="1" ht="45" customHeight="1">
      <c r="A70" s="51"/>
      <c r="B70" s="59" t="s">
        <v>50</v>
      </c>
      <c r="C70" s="53" t="s">
        <v>252</v>
      </c>
      <c r="D70" s="54">
        <v>24509940</v>
      </c>
      <c r="E70" s="55">
        <f>D70/D169</f>
        <v>0.03255836875664187</v>
      </c>
      <c r="F70" s="54">
        <v>3240000</v>
      </c>
      <c r="G70" s="54">
        <f>D70+F70</f>
        <v>27749940</v>
      </c>
      <c r="H70" s="56" t="s">
        <v>262</v>
      </c>
    </row>
    <row r="71" spans="1:8" s="57" customFormat="1" ht="45" customHeight="1">
      <c r="A71" s="51"/>
      <c r="B71" s="59" t="s">
        <v>51</v>
      </c>
      <c r="C71" s="53" t="s">
        <v>253</v>
      </c>
      <c r="D71" s="54">
        <v>26626080</v>
      </c>
      <c r="E71" s="55">
        <f>D71/D169</f>
        <v>0.03536939426142402</v>
      </c>
      <c r="F71" s="54">
        <v>17750720</v>
      </c>
      <c r="G71" s="54">
        <f>D71+F71</f>
        <v>44376800</v>
      </c>
      <c r="H71" s="56" t="s">
        <v>262</v>
      </c>
    </row>
    <row r="72" spans="1:8" ht="30.75" customHeight="1">
      <c r="A72" s="10" t="s">
        <v>140</v>
      </c>
      <c r="B72" s="7"/>
      <c r="C72" s="31" t="s">
        <v>166</v>
      </c>
      <c r="D72" s="8">
        <f>SUM(D73:D79)</f>
        <v>31400000</v>
      </c>
      <c r="E72" s="9">
        <f>D72/D169</f>
        <v>0.04171094580233794</v>
      </c>
      <c r="F72" s="8">
        <f>F73+F79</f>
        <v>37500000</v>
      </c>
      <c r="G72" s="8">
        <f>SUM(D72+F72)</f>
        <v>68900000</v>
      </c>
      <c r="H72" s="18" t="s">
        <v>238</v>
      </c>
    </row>
    <row r="73" spans="1:8" ht="15">
      <c r="A73" s="1"/>
      <c r="B73" s="1" t="s">
        <v>234</v>
      </c>
      <c r="C73" s="14" t="s">
        <v>209</v>
      </c>
      <c r="D73" s="2">
        <v>25400000</v>
      </c>
      <c r="E73" s="3">
        <f>D73/D169</f>
        <v>0.03374070138150903</v>
      </c>
      <c r="F73" s="2">
        <v>7500000</v>
      </c>
      <c r="G73" s="2">
        <f>D73+F73</f>
        <v>32900000</v>
      </c>
      <c r="H73" s="1" t="s">
        <v>238</v>
      </c>
    </row>
    <row r="74" spans="1:8" ht="15" hidden="1">
      <c r="A74" s="1"/>
      <c r="B74" s="1" t="s">
        <v>59</v>
      </c>
      <c r="C74" s="1"/>
      <c r="D74" s="1">
        <v>0</v>
      </c>
      <c r="E74" s="3" t="e">
        <f>D74/D170</f>
        <v>#DIV/0!</v>
      </c>
      <c r="F74" s="1">
        <v>0</v>
      </c>
      <c r="G74" s="1">
        <v>0</v>
      </c>
      <c r="H74" s="1"/>
    </row>
    <row r="75" spans="1:8" ht="15" hidden="1">
      <c r="A75" s="1"/>
      <c r="B75" s="1" t="s">
        <v>60</v>
      </c>
      <c r="C75" s="1"/>
      <c r="D75" s="1">
        <v>0</v>
      </c>
      <c r="E75" s="3" t="e">
        <f>D75/#REF!</f>
        <v>#REF!</v>
      </c>
      <c r="F75" s="1">
        <v>0</v>
      </c>
      <c r="G75" s="1">
        <v>0</v>
      </c>
      <c r="H75" s="1"/>
    </row>
    <row r="76" spans="1:8" ht="15" hidden="1">
      <c r="A76" s="1"/>
      <c r="B76" s="1" t="s">
        <v>61</v>
      </c>
      <c r="C76" s="1"/>
      <c r="D76" s="1">
        <v>0</v>
      </c>
      <c r="E76" s="3" t="e">
        <f>D76/D173</f>
        <v>#DIV/0!</v>
      </c>
      <c r="F76" s="1">
        <v>0</v>
      </c>
      <c r="G76" s="1">
        <v>0</v>
      </c>
      <c r="H76" s="1"/>
    </row>
    <row r="77" spans="1:8" ht="15" hidden="1">
      <c r="A77" s="1"/>
      <c r="B77" s="1" t="s">
        <v>62</v>
      </c>
      <c r="C77" s="1"/>
      <c r="D77" s="1">
        <v>0</v>
      </c>
      <c r="E77" s="3" t="e">
        <f>D77/D174</f>
        <v>#DIV/0!</v>
      </c>
      <c r="F77" s="1">
        <v>0</v>
      </c>
      <c r="G77" s="1">
        <v>0</v>
      </c>
      <c r="H77" s="1"/>
    </row>
    <row r="78" spans="1:8" ht="15" hidden="1">
      <c r="A78" s="1"/>
      <c r="B78" s="1" t="s">
        <v>63</v>
      </c>
      <c r="C78" s="1"/>
      <c r="D78" s="1">
        <v>0</v>
      </c>
      <c r="E78" s="3" t="e">
        <f>D78/D175</f>
        <v>#VALUE!</v>
      </c>
      <c r="F78" s="1">
        <v>0</v>
      </c>
      <c r="G78" s="1">
        <v>0</v>
      </c>
      <c r="H78" s="1"/>
    </row>
    <row r="79" spans="1:8" ht="44.25" customHeight="1">
      <c r="A79" s="1"/>
      <c r="B79" s="21" t="s">
        <v>223</v>
      </c>
      <c r="C79" s="24" t="s">
        <v>243</v>
      </c>
      <c r="D79" s="22">
        <v>6000000</v>
      </c>
      <c r="E79" s="3">
        <f>D79/D169</f>
        <v>0.007970244420828906</v>
      </c>
      <c r="F79" s="22">
        <v>30000000</v>
      </c>
      <c r="G79" s="22">
        <f>D79+F79</f>
        <v>36000000</v>
      </c>
      <c r="H79" s="21" t="s">
        <v>224</v>
      </c>
    </row>
    <row r="80" spans="1:8" ht="30">
      <c r="A80" s="7">
        <v>2001</v>
      </c>
      <c r="B80" s="7"/>
      <c r="C80" s="7" t="s">
        <v>167</v>
      </c>
      <c r="D80" s="8">
        <f>SUM(D81:D81)</f>
        <v>78889000</v>
      </c>
      <c r="E80" s="9">
        <f>D80/D169</f>
        <v>0.10479410201912859</v>
      </c>
      <c r="F80" s="8">
        <f>SUM(F81:F81)</f>
        <v>1300000</v>
      </c>
      <c r="G80" s="8">
        <f>SUM(D80+F80)</f>
        <v>80189000</v>
      </c>
      <c r="H80" s="60" t="s">
        <v>178</v>
      </c>
    </row>
    <row r="81" spans="1:8" ht="27.75" customHeight="1">
      <c r="A81" s="1"/>
      <c r="B81" s="1" t="s">
        <v>64</v>
      </c>
      <c r="C81" s="14" t="s">
        <v>210</v>
      </c>
      <c r="D81" s="2">
        <v>78889000</v>
      </c>
      <c r="E81" s="3">
        <f>D81/D169</f>
        <v>0.10479410201912859</v>
      </c>
      <c r="F81" s="2">
        <v>1300000</v>
      </c>
      <c r="G81" s="2">
        <f>SUM(D81+F81)</f>
        <v>80189000</v>
      </c>
      <c r="H81" s="14" t="s">
        <v>178</v>
      </c>
    </row>
    <row r="82" spans="1:8" ht="15" hidden="1">
      <c r="A82" s="1"/>
      <c r="B82" s="1" t="s">
        <v>65</v>
      </c>
      <c r="C82" s="1"/>
      <c r="D82" s="1">
        <v>0</v>
      </c>
      <c r="E82" s="3">
        <v>0</v>
      </c>
      <c r="F82" s="1">
        <v>0</v>
      </c>
      <c r="G82" s="1">
        <v>0</v>
      </c>
      <c r="H82" s="1"/>
    </row>
    <row r="83" spans="1:8" ht="15" hidden="1">
      <c r="A83" s="1"/>
      <c r="B83" s="1" t="s">
        <v>66</v>
      </c>
      <c r="C83" s="1"/>
      <c r="D83" s="1">
        <v>0</v>
      </c>
      <c r="E83" s="3">
        <v>0</v>
      </c>
      <c r="F83" s="1">
        <v>0</v>
      </c>
      <c r="G83" s="1">
        <v>0</v>
      </c>
      <c r="H83" s="1"/>
    </row>
    <row r="84" spans="1:8" ht="15" hidden="1">
      <c r="A84" s="1"/>
      <c r="B84" s="1" t="s">
        <v>67</v>
      </c>
      <c r="C84" s="1"/>
      <c r="D84" s="1">
        <v>0</v>
      </c>
      <c r="E84" s="3">
        <v>0</v>
      </c>
      <c r="F84" s="1">
        <v>0</v>
      </c>
      <c r="G84" s="1">
        <v>0</v>
      </c>
      <c r="H84" s="1"/>
    </row>
    <row r="85" spans="1:8" ht="15" hidden="1">
      <c r="A85" s="1"/>
      <c r="B85" s="1" t="s">
        <v>68</v>
      </c>
      <c r="C85" s="1"/>
      <c r="D85" s="1">
        <v>0</v>
      </c>
      <c r="E85" s="3">
        <v>0</v>
      </c>
      <c r="F85" s="1">
        <v>0</v>
      </c>
      <c r="G85" s="1">
        <v>0</v>
      </c>
      <c r="H85" s="1"/>
    </row>
    <row r="86" spans="1:8" ht="15">
      <c r="A86" s="7">
        <v>2002</v>
      </c>
      <c r="B86" s="7"/>
      <c r="C86" s="7" t="s">
        <v>168</v>
      </c>
      <c r="D86" s="8">
        <f>D87</f>
        <v>54840440</v>
      </c>
      <c r="E86" s="9">
        <f>D86/D169</f>
        <v>0.07284861849096706</v>
      </c>
      <c r="F86" s="7">
        <v>0</v>
      </c>
      <c r="G86" s="8">
        <f>SUM(D86+F86)</f>
        <v>54840440</v>
      </c>
      <c r="H86" s="7" t="s">
        <v>144</v>
      </c>
    </row>
    <row r="87" spans="1:8" ht="15">
      <c r="A87" s="1"/>
      <c r="B87" s="1" t="s">
        <v>69</v>
      </c>
      <c r="C87" s="1" t="s">
        <v>70</v>
      </c>
      <c r="D87" s="2">
        <v>54840440</v>
      </c>
      <c r="E87" s="3">
        <f>D87/D169</f>
        <v>0.07284861849096706</v>
      </c>
      <c r="F87" s="1">
        <v>0</v>
      </c>
      <c r="G87" s="2">
        <f>SUM(D87+F87)</f>
        <v>54840440</v>
      </c>
      <c r="H87" s="1"/>
    </row>
    <row r="88" spans="1:8" ht="15" hidden="1">
      <c r="A88" s="1"/>
      <c r="B88" s="1" t="s">
        <v>71</v>
      </c>
      <c r="C88" s="1"/>
      <c r="D88" s="1">
        <v>0</v>
      </c>
      <c r="E88" s="3">
        <v>0</v>
      </c>
      <c r="F88" s="1">
        <v>0</v>
      </c>
      <c r="G88" s="1">
        <v>0</v>
      </c>
      <c r="H88" s="1"/>
    </row>
    <row r="89" spans="1:8" ht="15" hidden="1">
      <c r="A89" s="1"/>
      <c r="B89" s="1" t="s">
        <v>72</v>
      </c>
      <c r="C89" s="1"/>
      <c r="D89" s="1">
        <v>0</v>
      </c>
      <c r="E89" s="3">
        <v>0</v>
      </c>
      <c r="F89" s="1">
        <v>0</v>
      </c>
      <c r="G89" s="1">
        <v>0</v>
      </c>
      <c r="H89" s="1"/>
    </row>
    <row r="90" spans="1:8" ht="15" hidden="1">
      <c r="A90" s="1"/>
      <c r="B90" s="1" t="s">
        <v>73</v>
      </c>
      <c r="C90" s="1"/>
      <c r="D90" s="1">
        <v>0</v>
      </c>
      <c r="E90" s="3">
        <v>0</v>
      </c>
      <c r="F90" s="1">
        <v>0</v>
      </c>
      <c r="G90" s="1">
        <v>0</v>
      </c>
      <c r="H90" s="1"/>
    </row>
    <row r="91" spans="1:8" ht="15" hidden="1">
      <c r="A91" s="1"/>
      <c r="B91" s="1" t="s">
        <v>74</v>
      </c>
      <c r="C91" s="1"/>
      <c r="D91" s="1">
        <v>0</v>
      </c>
      <c r="E91" s="3">
        <v>0</v>
      </c>
      <c r="F91" s="1">
        <v>0</v>
      </c>
      <c r="G91" s="1">
        <v>0</v>
      </c>
      <c r="H91" s="1"/>
    </row>
    <row r="92" spans="1:8" ht="15" hidden="1">
      <c r="A92" s="1"/>
      <c r="B92" s="1" t="s">
        <v>75</v>
      </c>
      <c r="C92" s="1"/>
      <c r="D92" s="1">
        <v>0</v>
      </c>
      <c r="E92" s="3">
        <v>0</v>
      </c>
      <c r="F92" s="1">
        <v>0</v>
      </c>
      <c r="G92" s="1">
        <v>0</v>
      </c>
      <c r="H92" s="1"/>
    </row>
    <row r="93" spans="1:8" ht="15" hidden="1">
      <c r="A93" s="1"/>
      <c r="B93" s="1" t="s">
        <v>76</v>
      </c>
      <c r="C93" s="1"/>
      <c r="D93" s="1">
        <v>0</v>
      </c>
      <c r="E93" s="3">
        <v>0</v>
      </c>
      <c r="F93" s="1">
        <v>0</v>
      </c>
      <c r="G93" s="1">
        <v>0</v>
      </c>
      <c r="H93" s="1"/>
    </row>
    <row r="94" spans="1:8" ht="15">
      <c r="A94" s="7">
        <v>2003</v>
      </c>
      <c r="B94" s="7"/>
      <c r="C94" s="7" t="s">
        <v>169</v>
      </c>
      <c r="D94" s="8">
        <f>SUM(D95)</f>
        <v>12854000</v>
      </c>
      <c r="E94" s="9">
        <f>D94/D169</f>
        <v>0.017074920297555793</v>
      </c>
      <c r="F94" s="7">
        <v>0</v>
      </c>
      <c r="G94" s="8">
        <f>SUM(D94+F94)</f>
        <v>12854000</v>
      </c>
      <c r="H94" s="7" t="s">
        <v>145</v>
      </c>
    </row>
    <row r="95" spans="1:8" ht="15">
      <c r="A95" s="1"/>
      <c r="B95" s="1" t="s">
        <v>77</v>
      </c>
      <c r="C95" s="1" t="s">
        <v>78</v>
      </c>
      <c r="D95" s="2">
        <v>12854000</v>
      </c>
      <c r="E95" s="3">
        <f>D95/D169</f>
        <v>0.017074920297555793</v>
      </c>
      <c r="F95" s="1">
        <v>0</v>
      </c>
      <c r="G95" s="2">
        <f>SUM(D95+F95)</f>
        <v>12854000</v>
      </c>
      <c r="H95" s="1"/>
    </row>
    <row r="96" spans="1:8" ht="15" hidden="1">
      <c r="A96" s="1"/>
      <c r="B96" s="1" t="s">
        <v>79</v>
      </c>
      <c r="C96" s="1" t="s">
        <v>80</v>
      </c>
      <c r="D96" s="1">
        <v>0</v>
      </c>
      <c r="E96" s="3">
        <v>0</v>
      </c>
      <c r="F96" s="1">
        <v>0</v>
      </c>
      <c r="G96" s="1">
        <v>0</v>
      </c>
      <c r="H96" s="1"/>
    </row>
    <row r="97" spans="1:8" ht="15" hidden="1">
      <c r="A97" s="1"/>
      <c r="B97" s="1" t="s">
        <v>81</v>
      </c>
      <c r="C97" s="1" t="s">
        <v>80</v>
      </c>
      <c r="D97" s="1">
        <v>0</v>
      </c>
      <c r="E97" s="3">
        <v>0</v>
      </c>
      <c r="F97" s="1">
        <v>0</v>
      </c>
      <c r="G97" s="1">
        <v>0</v>
      </c>
      <c r="H97" s="1"/>
    </row>
    <row r="98" spans="1:8" ht="15" hidden="1">
      <c r="A98" s="1"/>
      <c r="B98" s="1" t="s">
        <v>82</v>
      </c>
      <c r="C98" s="1"/>
      <c r="D98" s="1">
        <v>0</v>
      </c>
      <c r="E98" s="3">
        <v>0</v>
      </c>
      <c r="F98" s="1">
        <v>0</v>
      </c>
      <c r="G98" s="1">
        <v>0</v>
      </c>
      <c r="H98" s="1"/>
    </row>
    <row r="99" spans="1:8" ht="15" hidden="1">
      <c r="A99" s="1"/>
      <c r="B99" s="1" t="s">
        <v>83</v>
      </c>
      <c r="C99" s="1"/>
      <c r="D99" s="1">
        <v>0</v>
      </c>
      <c r="E99" s="3">
        <v>0</v>
      </c>
      <c r="F99" s="1">
        <v>0</v>
      </c>
      <c r="G99" s="1">
        <v>0</v>
      </c>
      <c r="H99" s="1"/>
    </row>
    <row r="100" spans="1:8" ht="15" hidden="1">
      <c r="A100" s="1"/>
      <c r="B100" s="1" t="s">
        <v>84</v>
      </c>
      <c r="C100" s="1"/>
      <c r="D100" s="1">
        <v>0</v>
      </c>
      <c r="E100" s="3">
        <v>0</v>
      </c>
      <c r="F100" s="1">
        <v>0</v>
      </c>
      <c r="G100" s="1">
        <v>0</v>
      </c>
      <c r="H100" s="1"/>
    </row>
    <row r="101" spans="1:8" ht="15" hidden="1">
      <c r="A101" s="1"/>
      <c r="B101" s="1" t="s">
        <v>85</v>
      </c>
      <c r="C101" s="1"/>
      <c r="D101" s="1">
        <v>0</v>
      </c>
      <c r="E101" s="3">
        <v>0</v>
      </c>
      <c r="F101" s="1">
        <v>0</v>
      </c>
      <c r="G101" s="1">
        <v>0</v>
      </c>
      <c r="H101" s="1"/>
    </row>
    <row r="102" spans="1:8" ht="15" hidden="1">
      <c r="A102" s="1"/>
      <c r="B102" s="1" t="s">
        <v>86</v>
      </c>
      <c r="C102" s="1"/>
      <c r="D102" s="1">
        <v>0</v>
      </c>
      <c r="E102" s="3">
        <v>0</v>
      </c>
      <c r="F102" s="1">
        <v>0</v>
      </c>
      <c r="G102" s="1">
        <v>0</v>
      </c>
      <c r="H102" s="1"/>
    </row>
    <row r="103" spans="1:8" ht="15" hidden="1">
      <c r="A103" s="1"/>
      <c r="B103" s="1" t="s">
        <v>87</v>
      </c>
      <c r="C103" s="1"/>
      <c r="D103" s="1">
        <v>0</v>
      </c>
      <c r="E103" s="3">
        <v>0</v>
      </c>
      <c r="F103" s="1">
        <v>0</v>
      </c>
      <c r="G103" s="1">
        <v>0</v>
      </c>
      <c r="H103" s="1"/>
    </row>
    <row r="104" spans="1:8" ht="15" hidden="1">
      <c r="A104" s="1"/>
      <c r="B104" s="1" t="s">
        <v>88</v>
      </c>
      <c r="C104" s="1"/>
      <c r="D104" s="1">
        <v>0</v>
      </c>
      <c r="E104" s="3">
        <v>0</v>
      </c>
      <c r="F104" s="1">
        <v>0</v>
      </c>
      <c r="G104" s="1">
        <v>0</v>
      </c>
      <c r="H104" s="1"/>
    </row>
    <row r="105" spans="1:8" ht="15" hidden="1">
      <c r="A105" s="1"/>
      <c r="B105" s="1" t="s">
        <v>89</v>
      </c>
      <c r="C105" s="1"/>
      <c r="D105" s="1">
        <v>0</v>
      </c>
      <c r="E105" s="3">
        <v>0</v>
      </c>
      <c r="F105" s="1">
        <v>0</v>
      </c>
      <c r="G105" s="1">
        <v>0</v>
      </c>
      <c r="H105" s="1"/>
    </row>
    <row r="106" spans="1:8" ht="15">
      <c r="A106" s="10" t="s">
        <v>141</v>
      </c>
      <c r="B106" s="7"/>
      <c r="C106" s="7" t="s">
        <v>90</v>
      </c>
      <c r="D106" s="8">
        <f>D107+D108+D109+D110+D111+D112+D113+D114</f>
        <v>32430000</v>
      </c>
      <c r="E106" s="9">
        <f>G106/D169</f>
        <v>0.04945536663124336</v>
      </c>
      <c r="F106" s="8">
        <f>F108+F110+F114</f>
        <v>4800000</v>
      </c>
      <c r="G106" s="8">
        <f>SUM(D106+F106)</f>
        <v>37230000</v>
      </c>
      <c r="H106" s="7" t="s">
        <v>239</v>
      </c>
    </row>
    <row r="107" spans="1:8" ht="15">
      <c r="A107" s="1"/>
      <c r="B107" s="1" t="s">
        <v>91</v>
      </c>
      <c r="C107" s="1" t="s">
        <v>211</v>
      </c>
      <c r="D107" s="2">
        <v>13000000</v>
      </c>
      <c r="E107" s="3">
        <f>D107/D169</f>
        <v>0.01726886291179596</v>
      </c>
      <c r="F107" s="1">
        <v>0</v>
      </c>
      <c r="G107" s="2">
        <f>SUM(D107+F107)</f>
        <v>13000000</v>
      </c>
      <c r="H107" s="1" t="s">
        <v>146</v>
      </c>
    </row>
    <row r="108" spans="1:8" ht="15">
      <c r="A108" s="1"/>
      <c r="B108" s="1" t="s">
        <v>92</v>
      </c>
      <c r="C108" s="1" t="s">
        <v>212</v>
      </c>
      <c r="D108" s="2">
        <v>900000</v>
      </c>
      <c r="E108" s="3">
        <f>D108/D169</f>
        <v>0.001195536663124336</v>
      </c>
      <c r="F108" s="2"/>
      <c r="G108" s="2">
        <f>SUM(D108+F108)</f>
        <v>900000</v>
      </c>
      <c r="H108" s="1"/>
    </row>
    <row r="109" spans="1:8" ht="15">
      <c r="A109" s="1"/>
      <c r="B109" s="1" t="s">
        <v>93</v>
      </c>
      <c r="C109" s="1" t="s">
        <v>213</v>
      </c>
      <c r="D109" s="2">
        <v>3420000</v>
      </c>
      <c r="E109" s="3">
        <f>D109/D169</f>
        <v>0.004543039319872476</v>
      </c>
      <c r="F109" s="1">
        <v>0</v>
      </c>
      <c r="G109" s="2">
        <f>SUM(D109+F109)</f>
        <v>3420000</v>
      </c>
      <c r="H109" s="1" t="s">
        <v>147</v>
      </c>
    </row>
    <row r="110" spans="1:8" ht="27" customHeight="1">
      <c r="A110" s="1"/>
      <c r="B110" s="21" t="s">
        <v>94</v>
      </c>
      <c r="C110" s="61" t="s">
        <v>244</v>
      </c>
      <c r="D110" s="22">
        <v>310000</v>
      </c>
      <c r="E110" s="3">
        <f>D110/D169</f>
        <v>0.00041179596174282677</v>
      </c>
      <c r="F110" s="22">
        <v>4800000</v>
      </c>
      <c r="G110" s="22">
        <f>SUM(D110+F110)</f>
        <v>5110000</v>
      </c>
      <c r="H110" s="21" t="s">
        <v>148</v>
      </c>
    </row>
    <row r="111" spans="1:8" ht="39" customHeight="1">
      <c r="A111" s="1"/>
      <c r="B111" s="21" t="s">
        <v>228</v>
      </c>
      <c r="C111" s="61" t="s">
        <v>248</v>
      </c>
      <c r="D111" s="22">
        <v>1000000</v>
      </c>
      <c r="E111" s="3">
        <f>D111/D169</f>
        <v>0.001328374070138151</v>
      </c>
      <c r="F111" s="22">
        <v>0</v>
      </c>
      <c r="G111" s="22">
        <f>SUM(D111)</f>
        <v>1000000</v>
      </c>
      <c r="H111" s="21" t="s">
        <v>143</v>
      </c>
    </row>
    <row r="112" spans="1:8" ht="16.5" customHeight="1">
      <c r="A112" s="1"/>
      <c r="B112" s="21" t="s">
        <v>230</v>
      </c>
      <c r="C112" s="21" t="s">
        <v>249</v>
      </c>
      <c r="D112" s="22">
        <v>1000000</v>
      </c>
      <c r="E112" s="3">
        <f>D112/D169</f>
        <v>0.001328374070138151</v>
      </c>
      <c r="F112" s="22"/>
      <c r="G112" s="22">
        <f>SUM(D112)</f>
        <v>1000000</v>
      </c>
      <c r="H112" s="21" t="s">
        <v>143</v>
      </c>
    </row>
    <row r="113" spans="1:8" ht="26.25" customHeight="1">
      <c r="A113" s="1"/>
      <c r="B113" s="21" t="s">
        <v>237</v>
      </c>
      <c r="C113" s="61" t="s">
        <v>231</v>
      </c>
      <c r="D113" s="22">
        <v>800000</v>
      </c>
      <c r="E113" s="3">
        <f>D113/D169</f>
        <v>0.0010626992561105207</v>
      </c>
      <c r="F113" s="22"/>
      <c r="G113" s="22">
        <f>SUM(D113+F113)</f>
        <v>800000</v>
      </c>
      <c r="H113" s="47"/>
    </row>
    <row r="114" spans="1:8" ht="26.25" customHeight="1">
      <c r="A114" s="1"/>
      <c r="B114" s="21" t="s">
        <v>250</v>
      </c>
      <c r="C114" s="61" t="s">
        <v>258</v>
      </c>
      <c r="D114" s="22">
        <v>12000000</v>
      </c>
      <c r="E114" s="2">
        <f>D114/D169</f>
        <v>0.015940488841657812</v>
      </c>
      <c r="F114" s="22"/>
      <c r="G114" s="22">
        <f>SUM(D114+F114)</f>
        <v>12000000</v>
      </c>
      <c r="H114" s="47"/>
    </row>
    <row r="115" spans="1:8" ht="15">
      <c r="A115" s="7">
        <v>1801</v>
      </c>
      <c r="B115" s="7"/>
      <c r="C115" s="7" t="s">
        <v>170</v>
      </c>
      <c r="D115" s="8">
        <f>SUM(D116:D116)</f>
        <v>4000000</v>
      </c>
      <c r="E115" s="9">
        <f>D115/D169</f>
        <v>0.005313496280552604</v>
      </c>
      <c r="F115" s="7">
        <v>0</v>
      </c>
      <c r="G115" s="8">
        <f>SUM(D115+F115)</f>
        <v>4000000</v>
      </c>
      <c r="H115" s="49" t="s">
        <v>239</v>
      </c>
    </row>
    <row r="116" spans="1:8" ht="27.75" customHeight="1">
      <c r="A116" s="1"/>
      <c r="B116" s="1" t="s">
        <v>95</v>
      </c>
      <c r="C116" s="14" t="s">
        <v>96</v>
      </c>
      <c r="D116" s="2">
        <v>4000000</v>
      </c>
      <c r="E116" s="3">
        <f>D116/D169</f>
        <v>0.005313496280552604</v>
      </c>
      <c r="F116" s="1">
        <v>0</v>
      </c>
      <c r="G116" s="2">
        <f>SUM(D116+F116)</f>
        <v>4000000</v>
      </c>
      <c r="H116" s="19" t="s">
        <v>239</v>
      </c>
    </row>
    <row r="117" spans="1:8" ht="15" hidden="1">
      <c r="A117" s="1"/>
      <c r="B117" s="1" t="s">
        <v>97</v>
      </c>
      <c r="C117" s="1"/>
      <c r="D117" s="1">
        <v>0</v>
      </c>
      <c r="E117" s="3">
        <v>0</v>
      </c>
      <c r="F117" s="1">
        <v>0</v>
      </c>
      <c r="G117" s="1">
        <v>0</v>
      </c>
      <c r="H117" s="1"/>
    </row>
    <row r="118" spans="1:8" ht="15" hidden="1">
      <c r="A118" s="1"/>
      <c r="B118" s="1" t="s">
        <v>98</v>
      </c>
      <c r="C118" s="1"/>
      <c r="D118" s="2"/>
      <c r="E118" s="3">
        <v>0</v>
      </c>
      <c r="F118" s="1">
        <v>0</v>
      </c>
      <c r="G118" s="1">
        <v>0</v>
      </c>
      <c r="H118" s="1"/>
    </row>
    <row r="119" spans="1:8" ht="15" hidden="1">
      <c r="A119" s="1"/>
      <c r="B119" s="1" t="s">
        <v>99</v>
      </c>
      <c r="C119" s="1"/>
      <c r="D119" s="1">
        <v>0</v>
      </c>
      <c r="E119" s="3">
        <v>0</v>
      </c>
      <c r="F119" s="1">
        <v>0</v>
      </c>
      <c r="G119" s="1">
        <v>0</v>
      </c>
      <c r="H119" s="1"/>
    </row>
    <row r="120" spans="1:8" ht="15" hidden="1">
      <c r="A120" s="1"/>
      <c r="B120" s="1" t="s">
        <v>100</v>
      </c>
      <c r="C120" s="1"/>
      <c r="D120" s="1">
        <v>0</v>
      </c>
      <c r="E120" s="3">
        <v>0</v>
      </c>
      <c r="F120" s="1">
        <v>0</v>
      </c>
      <c r="G120" s="1">
        <v>0</v>
      </c>
      <c r="H120" s="1"/>
    </row>
    <row r="121" spans="1:8" ht="15" hidden="1">
      <c r="A121" s="1"/>
      <c r="B121" s="1" t="s">
        <v>101</v>
      </c>
      <c r="C121" s="1"/>
      <c r="D121" s="1">
        <v>0</v>
      </c>
      <c r="E121" s="3">
        <v>0</v>
      </c>
      <c r="F121" s="1">
        <v>0</v>
      </c>
      <c r="G121" s="1">
        <v>0</v>
      </c>
      <c r="H121" s="1"/>
    </row>
    <row r="122" spans="1:8" ht="15" hidden="1">
      <c r="A122" s="1"/>
      <c r="B122" s="1" t="s">
        <v>102</v>
      </c>
      <c r="C122" s="1"/>
      <c r="D122" s="1">
        <v>0</v>
      </c>
      <c r="E122" s="3">
        <v>0</v>
      </c>
      <c r="F122" s="1">
        <v>0</v>
      </c>
      <c r="G122" s="1">
        <v>0</v>
      </c>
      <c r="H122" s="1"/>
    </row>
    <row r="123" spans="1:8" ht="15" hidden="1">
      <c r="A123" s="1"/>
      <c r="B123" s="1" t="s">
        <v>103</v>
      </c>
      <c r="C123" s="1"/>
      <c r="D123" s="1">
        <v>0</v>
      </c>
      <c r="E123" s="3">
        <v>0</v>
      </c>
      <c r="F123" s="1">
        <v>0</v>
      </c>
      <c r="G123" s="1">
        <v>0</v>
      </c>
      <c r="H123" s="1"/>
    </row>
    <row r="124" spans="1:8" ht="15">
      <c r="A124" s="7">
        <v>1201</v>
      </c>
      <c r="B124" s="7"/>
      <c r="C124" s="7" t="s">
        <v>214</v>
      </c>
      <c r="D124" s="8">
        <f>SUM(D125:D151)</f>
        <v>32821978</v>
      </c>
      <c r="E124" s="9">
        <f>D124/D169</f>
        <v>0.04359986450584485</v>
      </c>
      <c r="F124" s="8">
        <f>F125</f>
        <v>1500000</v>
      </c>
      <c r="G124" s="8">
        <f>SUM(D124+F124)</f>
        <v>34321978</v>
      </c>
      <c r="H124" s="7" t="s">
        <v>149</v>
      </c>
    </row>
    <row r="125" spans="1:8" ht="15">
      <c r="A125" s="1"/>
      <c r="B125" s="1" t="s">
        <v>104</v>
      </c>
      <c r="C125" s="1" t="s">
        <v>105</v>
      </c>
      <c r="D125" s="48">
        <v>22821978</v>
      </c>
      <c r="E125" s="3">
        <f>D125/D169</f>
        <v>0.030316123804463337</v>
      </c>
      <c r="F125" s="2">
        <v>1500000</v>
      </c>
      <c r="G125" s="2">
        <f>SUM(D125+F125)</f>
        <v>24321978</v>
      </c>
      <c r="H125" s="19" t="s">
        <v>149</v>
      </c>
    </row>
    <row r="126" spans="1:8" ht="15">
      <c r="A126" s="1"/>
      <c r="B126" s="1" t="s">
        <v>189</v>
      </c>
      <c r="C126" s="14" t="s">
        <v>172</v>
      </c>
      <c r="D126" s="2">
        <v>2000000</v>
      </c>
      <c r="E126" s="3">
        <f>D126/D169</f>
        <v>0.002656748140276302</v>
      </c>
      <c r="F126" s="2"/>
      <c r="G126" s="2">
        <f>SUM(D126+F126)</f>
        <v>2000000</v>
      </c>
      <c r="H126" s="19" t="s">
        <v>239</v>
      </c>
    </row>
    <row r="127" spans="1:8" ht="27" customHeight="1">
      <c r="A127" s="1"/>
      <c r="B127" s="1" t="s">
        <v>171</v>
      </c>
      <c r="C127" s="14" t="s">
        <v>190</v>
      </c>
      <c r="D127" s="2">
        <v>4000000</v>
      </c>
      <c r="E127" s="3">
        <f>D127/D169</f>
        <v>0.005313496280552604</v>
      </c>
      <c r="F127" s="2"/>
      <c r="G127" s="2">
        <f>D127</f>
        <v>4000000</v>
      </c>
      <c r="H127" s="19" t="s">
        <v>239</v>
      </c>
    </row>
    <row r="128" spans="1:8" ht="15" hidden="1">
      <c r="A128" s="1"/>
      <c r="B128" s="1" t="s">
        <v>106</v>
      </c>
      <c r="C128" s="1"/>
      <c r="D128" s="1">
        <v>0</v>
      </c>
      <c r="E128" s="3" t="e">
        <f>D128/D170</f>
        <v>#DIV/0!</v>
      </c>
      <c r="F128" s="1">
        <v>0</v>
      </c>
      <c r="G128" s="1">
        <v>0</v>
      </c>
      <c r="H128" s="1"/>
    </row>
    <row r="129" spans="1:8" ht="15" hidden="1">
      <c r="A129" s="1"/>
      <c r="B129" s="1" t="s">
        <v>107</v>
      </c>
      <c r="C129" s="1"/>
      <c r="D129" s="1">
        <v>0</v>
      </c>
      <c r="E129" s="3" t="e">
        <f>D129/#REF!</f>
        <v>#REF!</v>
      </c>
      <c r="F129" s="1">
        <v>0</v>
      </c>
      <c r="G129" s="1">
        <v>0</v>
      </c>
      <c r="H129" s="1"/>
    </row>
    <row r="130" spans="1:8" ht="15" hidden="1">
      <c r="A130" s="1"/>
      <c r="B130" s="1" t="s">
        <v>108</v>
      </c>
      <c r="C130" s="1" t="s">
        <v>80</v>
      </c>
      <c r="D130" s="1">
        <v>0</v>
      </c>
      <c r="E130" s="3" t="e">
        <f aca="true" t="shared" si="3" ref="E130:E148">D130/D173</f>
        <v>#DIV/0!</v>
      </c>
      <c r="F130" s="1">
        <v>0</v>
      </c>
      <c r="G130" s="1">
        <v>0</v>
      </c>
      <c r="H130" s="1"/>
    </row>
    <row r="131" spans="1:8" ht="15" hidden="1">
      <c r="A131" s="1"/>
      <c r="B131" s="1" t="s">
        <v>109</v>
      </c>
      <c r="C131" s="1" t="s">
        <v>80</v>
      </c>
      <c r="D131" s="1">
        <v>0</v>
      </c>
      <c r="E131" s="3" t="e">
        <f t="shared" si="3"/>
        <v>#DIV/0!</v>
      </c>
      <c r="F131" s="1">
        <v>0</v>
      </c>
      <c r="G131" s="1">
        <v>0</v>
      </c>
      <c r="H131" s="1"/>
    </row>
    <row r="132" spans="1:8" ht="15" hidden="1">
      <c r="A132" s="1"/>
      <c r="B132" s="1" t="s">
        <v>110</v>
      </c>
      <c r="C132" s="1" t="s">
        <v>80</v>
      </c>
      <c r="D132" s="1">
        <v>0</v>
      </c>
      <c r="E132" s="3" t="e">
        <f t="shared" si="3"/>
        <v>#VALUE!</v>
      </c>
      <c r="F132" s="1">
        <v>0</v>
      </c>
      <c r="G132" s="1">
        <v>0</v>
      </c>
      <c r="H132" s="1"/>
    </row>
    <row r="133" spans="1:8" ht="15" hidden="1">
      <c r="A133" s="1"/>
      <c r="B133" s="1" t="s">
        <v>111</v>
      </c>
      <c r="C133" s="1" t="s">
        <v>80</v>
      </c>
      <c r="D133" s="1">
        <v>0</v>
      </c>
      <c r="E133" s="3">
        <f t="shared" si="3"/>
        <v>0</v>
      </c>
      <c r="F133" s="1">
        <v>0</v>
      </c>
      <c r="G133" s="1">
        <v>0</v>
      </c>
      <c r="H133" s="1"/>
    </row>
    <row r="134" spans="1:8" ht="15" hidden="1">
      <c r="A134" s="1"/>
      <c r="B134" s="1" t="s">
        <v>112</v>
      </c>
      <c r="C134" s="1" t="s">
        <v>80</v>
      </c>
      <c r="D134" s="1">
        <v>0</v>
      </c>
      <c r="E134" s="3">
        <f t="shared" si="3"/>
        <v>0</v>
      </c>
      <c r="F134" s="1">
        <v>0</v>
      </c>
      <c r="G134" s="1">
        <v>0</v>
      </c>
      <c r="H134" s="1"/>
    </row>
    <row r="135" spans="1:8" ht="15" hidden="1">
      <c r="A135" s="1"/>
      <c r="B135" s="1" t="s">
        <v>113</v>
      </c>
      <c r="C135" s="1" t="s">
        <v>80</v>
      </c>
      <c r="D135" s="1">
        <v>0</v>
      </c>
      <c r="E135" s="3">
        <f t="shared" si="3"/>
        <v>0</v>
      </c>
      <c r="F135" s="1">
        <v>0</v>
      </c>
      <c r="G135" s="1">
        <v>0</v>
      </c>
      <c r="H135" s="1"/>
    </row>
    <row r="136" spans="1:8" ht="15" hidden="1">
      <c r="A136" s="1"/>
      <c r="B136" s="1" t="s">
        <v>114</v>
      </c>
      <c r="C136" s="1" t="s">
        <v>80</v>
      </c>
      <c r="D136" s="1">
        <v>0</v>
      </c>
      <c r="E136" s="3">
        <f t="shared" si="3"/>
        <v>0</v>
      </c>
      <c r="F136" s="1">
        <v>0</v>
      </c>
      <c r="G136" s="1">
        <v>0</v>
      </c>
      <c r="H136" s="1"/>
    </row>
    <row r="137" spans="1:8" ht="15" hidden="1">
      <c r="A137" s="1"/>
      <c r="B137" s="1" t="s">
        <v>115</v>
      </c>
      <c r="C137" s="1" t="s">
        <v>80</v>
      </c>
      <c r="D137" s="1">
        <v>0</v>
      </c>
      <c r="E137" s="3">
        <f t="shared" si="3"/>
        <v>0</v>
      </c>
      <c r="F137" s="1">
        <v>0</v>
      </c>
      <c r="G137" s="1">
        <v>0</v>
      </c>
      <c r="H137" s="1"/>
    </row>
    <row r="138" spans="1:8" ht="15" hidden="1">
      <c r="A138" s="1"/>
      <c r="B138" s="1" t="s">
        <v>116</v>
      </c>
      <c r="C138" s="1" t="s">
        <v>80</v>
      </c>
      <c r="D138" s="1">
        <v>0</v>
      </c>
      <c r="E138" s="3">
        <f t="shared" si="3"/>
        <v>0</v>
      </c>
      <c r="F138" s="1">
        <v>0</v>
      </c>
      <c r="G138" s="1">
        <v>0</v>
      </c>
      <c r="H138" s="1"/>
    </row>
    <row r="139" spans="1:8" ht="15" hidden="1">
      <c r="A139" s="1"/>
      <c r="B139" s="1" t="s">
        <v>117</v>
      </c>
      <c r="C139" s="1" t="s">
        <v>80</v>
      </c>
      <c r="D139" s="1">
        <v>0</v>
      </c>
      <c r="E139" s="3">
        <f t="shared" si="3"/>
        <v>0</v>
      </c>
      <c r="F139" s="1">
        <v>0</v>
      </c>
      <c r="G139" s="1">
        <v>0</v>
      </c>
      <c r="H139" s="1"/>
    </row>
    <row r="140" spans="1:8" ht="15" hidden="1">
      <c r="A140" s="1"/>
      <c r="B140" s="1" t="s">
        <v>118</v>
      </c>
      <c r="C140" s="1"/>
      <c r="D140" s="1">
        <v>0</v>
      </c>
      <c r="E140" s="3">
        <f t="shared" si="3"/>
        <v>0</v>
      </c>
      <c r="F140" s="1">
        <v>0</v>
      </c>
      <c r="G140" s="1">
        <v>0</v>
      </c>
      <c r="H140" s="1"/>
    </row>
    <row r="141" spans="1:8" ht="15" hidden="1">
      <c r="A141" s="1"/>
      <c r="B141" s="1" t="s">
        <v>119</v>
      </c>
      <c r="C141" s="1"/>
      <c r="D141" s="1">
        <v>0</v>
      </c>
      <c r="E141" s="3">
        <f t="shared" si="3"/>
        <v>0</v>
      </c>
      <c r="F141" s="1">
        <v>0</v>
      </c>
      <c r="G141" s="1">
        <v>0</v>
      </c>
      <c r="H141" s="1"/>
    </row>
    <row r="142" spans="1:8" ht="15" hidden="1">
      <c r="A142" s="1"/>
      <c r="B142" s="1" t="s">
        <v>120</v>
      </c>
      <c r="C142" s="1"/>
      <c r="D142" s="1">
        <v>0</v>
      </c>
      <c r="E142" s="3">
        <f t="shared" si="3"/>
        <v>0</v>
      </c>
      <c r="F142" s="1">
        <v>0</v>
      </c>
      <c r="G142" s="1">
        <v>0</v>
      </c>
      <c r="H142" s="1"/>
    </row>
    <row r="143" spans="1:8" ht="15" hidden="1">
      <c r="A143" s="1"/>
      <c r="B143" s="1" t="s">
        <v>121</v>
      </c>
      <c r="C143" s="1"/>
      <c r="D143" s="1">
        <v>0</v>
      </c>
      <c r="E143" s="3">
        <f t="shared" si="3"/>
        <v>0</v>
      </c>
      <c r="F143" s="1">
        <v>0</v>
      </c>
      <c r="G143" s="1">
        <v>0</v>
      </c>
      <c r="H143" s="1"/>
    </row>
    <row r="144" spans="1:8" ht="15" hidden="1">
      <c r="A144" s="1"/>
      <c r="B144" s="1" t="s">
        <v>122</v>
      </c>
      <c r="C144" s="1"/>
      <c r="D144" s="1">
        <v>0</v>
      </c>
      <c r="E144" s="3">
        <f t="shared" si="3"/>
        <v>0</v>
      </c>
      <c r="F144" s="1">
        <v>0</v>
      </c>
      <c r="G144" s="1">
        <v>0</v>
      </c>
      <c r="H144" s="1"/>
    </row>
    <row r="145" spans="1:8" ht="15" hidden="1">
      <c r="A145" s="1"/>
      <c r="B145" s="1" t="s">
        <v>123</v>
      </c>
      <c r="C145" s="1"/>
      <c r="D145" s="1">
        <v>0</v>
      </c>
      <c r="E145" s="3">
        <f t="shared" si="3"/>
        <v>0</v>
      </c>
      <c r="F145" s="1">
        <v>0</v>
      </c>
      <c r="G145" s="1">
        <v>0</v>
      </c>
      <c r="H145" s="1"/>
    </row>
    <row r="146" spans="1:8" ht="15" hidden="1">
      <c r="A146" s="1"/>
      <c r="B146" s="1" t="s">
        <v>124</v>
      </c>
      <c r="C146" s="1"/>
      <c r="D146" s="1">
        <v>0</v>
      </c>
      <c r="E146" s="3">
        <f t="shared" si="3"/>
        <v>0</v>
      </c>
      <c r="F146" s="1">
        <v>0</v>
      </c>
      <c r="G146" s="1">
        <v>0</v>
      </c>
      <c r="H146" s="1"/>
    </row>
    <row r="147" spans="1:8" ht="15" hidden="1">
      <c r="A147" s="1"/>
      <c r="B147" s="1" t="s">
        <v>125</v>
      </c>
      <c r="C147" s="1"/>
      <c r="D147" s="1">
        <v>0</v>
      </c>
      <c r="E147" s="3">
        <f t="shared" si="3"/>
        <v>0</v>
      </c>
      <c r="F147" s="1">
        <v>0</v>
      </c>
      <c r="G147" s="1">
        <v>0</v>
      </c>
      <c r="H147" s="1"/>
    </row>
    <row r="148" spans="1:8" ht="15" hidden="1">
      <c r="A148" s="1"/>
      <c r="B148" s="1" t="s">
        <v>126</v>
      </c>
      <c r="C148" s="1"/>
      <c r="D148" s="1">
        <v>0</v>
      </c>
      <c r="E148" s="3">
        <f t="shared" si="3"/>
        <v>0</v>
      </c>
      <c r="F148" s="1">
        <v>0</v>
      </c>
      <c r="G148" s="1">
        <v>0</v>
      </c>
      <c r="H148" s="1"/>
    </row>
    <row r="149" spans="1:8" ht="15" hidden="1">
      <c r="A149" s="1"/>
      <c r="B149" s="1" t="s">
        <v>127</v>
      </c>
      <c r="C149" s="1"/>
      <c r="D149" s="1">
        <v>0</v>
      </c>
      <c r="E149" s="3" t="e">
        <f>D149/#REF!</f>
        <v>#REF!</v>
      </c>
      <c r="F149" s="1">
        <v>0</v>
      </c>
      <c r="G149" s="1">
        <v>0</v>
      </c>
      <c r="H149" s="1"/>
    </row>
    <row r="150" spans="1:8" ht="15" hidden="1">
      <c r="A150" s="1"/>
      <c r="B150" s="1" t="s">
        <v>128</v>
      </c>
      <c r="C150" s="1"/>
      <c r="D150" s="1">
        <v>0</v>
      </c>
      <c r="E150" s="3">
        <f>D150/D192</f>
        <v>0</v>
      </c>
      <c r="F150" s="1">
        <v>0</v>
      </c>
      <c r="G150" s="1">
        <v>0</v>
      </c>
      <c r="H150" s="1"/>
    </row>
    <row r="151" spans="1:8" ht="27.75" customHeight="1">
      <c r="A151" s="1"/>
      <c r="B151" s="1" t="s">
        <v>193</v>
      </c>
      <c r="C151" s="14" t="s">
        <v>192</v>
      </c>
      <c r="D151" s="44">
        <v>4000000</v>
      </c>
      <c r="E151" s="67">
        <f>D151/D169</f>
        <v>0.005313496280552604</v>
      </c>
      <c r="F151" s="44"/>
      <c r="G151" s="44">
        <f>SUM(D151)</f>
        <v>4000000</v>
      </c>
      <c r="H151" s="49" t="s">
        <v>239</v>
      </c>
    </row>
    <row r="152" spans="1:8" ht="15">
      <c r="A152" s="7">
        <v>1301</v>
      </c>
      <c r="B152" s="7"/>
      <c r="C152" s="7" t="s">
        <v>129</v>
      </c>
      <c r="D152" s="8">
        <f>SUM(D153:D154)</f>
        <v>23300000</v>
      </c>
      <c r="E152" s="9">
        <f>D152/D169</f>
        <v>0.030951115834218917</v>
      </c>
      <c r="F152" s="7">
        <v>0</v>
      </c>
      <c r="G152" s="8">
        <f>SUM(D152+F152)</f>
        <v>23300000</v>
      </c>
      <c r="H152" s="7" t="s">
        <v>239</v>
      </c>
    </row>
    <row r="153" spans="1:8" ht="16.5" customHeight="1">
      <c r="A153" s="1"/>
      <c r="B153" s="1" t="s">
        <v>191</v>
      </c>
      <c r="C153" s="14" t="s">
        <v>215</v>
      </c>
      <c r="D153" s="2">
        <v>22300000</v>
      </c>
      <c r="E153" s="3">
        <f>D153/D169</f>
        <v>0.029622741764080765</v>
      </c>
      <c r="F153" s="1">
        <v>0</v>
      </c>
      <c r="G153" s="2">
        <f>SUM(D153+F153)</f>
        <v>22300000</v>
      </c>
      <c r="H153" s="49" t="s">
        <v>239</v>
      </c>
    </row>
    <row r="154" spans="1:8" ht="15">
      <c r="A154" s="1"/>
      <c r="B154" s="1" t="s">
        <v>173</v>
      </c>
      <c r="C154" s="1" t="s">
        <v>174</v>
      </c>
      <c r="D154" s="2">
        <v>1000000</v>
      </c>
      <c r="E154" s="3">
        <f>D154/D169</f>
        <v>0.001328374070138151</v>
      </c>
      <c r="F154" s="1"/>
      <c r="G154" s="2">
        <f>SUM(D154+F154)</f>
        <v>1000000</v>
      </c>
      <c r="H154" s="1"/>
    </row>
    <row r="155" spans="1:8" ht="15">
      <c r="A155" s="10" t="s">
        <v>142</v>
      </c>
      <c r="B155" s="7"/>
      <c r="C155" s="7" t="s">
        <v>216</v>
      </c>
      <c r="D155" s="8">
        <f>D156+D157+D158+D159+D160+D161+D162+D163+D164+D165</f>
        <v>200156351</v>
      </c>
      <c r="E155" s="9">
        <f>D155/D169</f>
        <v>0.26588250664187035</v>
      </c>
      <c r="F155" s="8">
        <f>SUM(F156+F165)</f>
        <v>5000000</v>
      </c>
      <c r="G155" s="8">
        <f>SUM(D155+F155)</f>
        <v>205156351</v>
      </c>
      <c r="H155" s="18" t="s">
        <v>238</v>
      </c>
    </row>
    <row r="156" spans="1:8" ht="15">
      <c r="A156" s="1"/>
      <c r="B156" s="1" t="s">
        <v>130</v>
      </c>
      <c r="C156" s="14" t="s">
        <v>131</v>
      </c>
      <c r="D156" s="2">
        <v>160053734</v>
      </c>
      <c r="E156" s="3">
        <f>D156/D169</f>
        <v>0.21261123007438895</v>
      </c>
      <c r="F156" s="2">
        <v>5000000</v>
      </c>
      <c r="G156" s="2">
        <f>SUM(D156+F156)</f>
        <v>165053734</v>
      </c>
      <c r="H156" s="15" t="s">
        <v>238</v>
      </c>
    </row>
    <row r="157" spans="1:8" ht="15">
      <c r="A157" s="1"/>
      <c r="B157" s="1" t="s">
        <v>132</v>
      </c>
      <c r="C157" s="1" t="s">
        <v>175</v>
      </c>
      <c r="D157" s="2">
        <v>22097752</v>
      </c>
      <c r="E157" s="3">
        <f>D157/D169</f>
        <v>0.029354080765143464</v>
      </c>
      <c r="F157" s="1">
        <v>0</v>
      </c>
      <c r="G157" s="2">
        <f>SUM(D157+F157)</f>
        <v>22097752</v>
      </c>
      <c r="H157" s="49" t="s">
        <v>239</v>
      </c>
    </row>
    <row r="158" spans="1:8" ht="15">
      <c r="A158" s="1"/>
      <c r="B158" s="1" t="s">
        <v>133</v>
      </c>
      <c r="C158" s="1" t="s">
        <v>176</v>
      </c>
      <c r="D158" s="2">
        <v>320000</v>
      </c>
      <c r="E158" s="3">
        <f>D158/D169</f>
        <v>0.0004250797024442083</v>
      </c>
      <c r="F158" s="1">
        <v>0</v>
      </c>
      <c r="G158" s="2">
        <f>SUM(D158+F158)</f>
        <v>320000</v>
      </c>
      <c r="H158" s="50" t="s">
        <v>238</v>
      </c>
    </row>
    <row r="159" spans="1:8" ht="15">
      <c r="A159" s="1"/>
      <c r="B159" s="1" t="s">
        <v>134</v>
      </c>
      <c r="C159" s="1" t="s">
        <v>177</v>
      </c>
      <c r="D159" s="2">
        <v>1740101</v>
      </c>
      <c r="E159" s="3">
        <f>D159/D169</f>
        <v>0.0023115050478214666</v>
      </c>
      <c r="F159" s="1">
        <v>0</v>
      </c>
      <c r="G159" s="2">
        <f>SUM(D159+F159)</f>
        <v>1740101</v>
      </c>
      <c r="H159" s="1" t="s">
        <v>245</v>
      </c>
    </row>
    <row r="160" spans="1:8" ht="15">
      <c r="A160" s="1"/>
      <c r="B160" s="1" t="s">
        <v>135</v>
      </c>
      <c r="C160" s="1" t="s">
        <v>195</v>
      </c>
      <c r="D160" s="2">
        <v>6544764</v>
      </c>
      <c r="E160" s="3">
        <f>D160/D169</f>
        <v>0.008693894792773644</v>
      </c>
      <c r="F160" s="1"/>
      <c r="G160" s="2">
        <f>SUM(D160+F160)</f>
        <v>6544764</v>
      </c>
      <c r="H160" s="19" t="s">
        <v>239</v>
      </c>
    </row>
    <row r="161" spans="1:8" ht="15">
      <c r="A161" s="1"/>
      <c r="B161" s="1" t="s">
        <v>136</v>
      </c>
      <c r="C161" s="1" t="s">
        <v>196</v>
      </c>
      <c r="D161" s="2">
        <v>2000000</v>
      </c>
      <c r="E161" s="3">
        <f>D161/D169</f>
        <v>0.002656748140276302</v>
      </c>
      <c r="F161" s="1"/>
      <c r="G161" s="2">
        <f>SUM(D161+F161)</f>
        <v>2000000</v>
      </c>
      <c r="H161" s="49" t="s">
        <v>239</v>
      </c>
    </row>
    <row r="162" spans="1:8" ht="15">
      <c r="A162" s="1"/>
      <c r="B162" s="1" t="s">
        <v>194</v>
      </c>
      <c r="C162" s="1" t="s">
        <v>217</v>
      </c>
      <c r="D162" s="2">
        <v>1300000</v>
      </c>
      <c r="E162" s="3">
        <f>D162/D169</f>
        <v>0.0017268862911795962</v>
      </c>
      <c r="F162" s="1"/>
      <c r="G162" s="2">
        <f>D162</f>
        <v>1300000</v>
      </c>
      <c r="H162" s="49" t="s">
        <v>246</v>
      </c>
    </row>
    <row r="163" spans="1:8" s="57" customFormat="1" ht="31.5" customHeight="1">
      <c r="A163" s="52"/>
      <c r="B163" s="52" t="s">
        <v>232</v>
      </c>
      <c r="C163" s="62" t="s">
        <v>235</v>
      </c>
      <c r="D163" s="54">
        <v>4500000</v>
      </c>
      <c r="E163" s="55">
        <f>D163/D169</f>
        <v>0.005977683315621679</v>
      </c>
      <c r="F163" s="52"/>
      <c r="G163" s="54">
        <f>SUM(D163)</f>
        <v>4500000</v>
      </c>
      <c r="H163" s="59" t="s">
        <v>238</v>
      </c>
    </row>
    <row r="164" spans="1:8" s="57" customFormat="1" ht="31.5" customHeight="1">
      <c r="A164" s="52"/>
      <c r="B164" s="52" t="s">
        <v>251</v>
      </c>
      <c r="C164" s="62" t="s">
        <v>263</v>
      </c>
      <c r="D164" s="54">
        <v>900000</v>
      </c>
      <c r="E164" s="55">
        <f>D164/D169</f>
        <v>0.001195536663124336</v>
      </c>
      <c r="F164" s="52"/>
      <c r="G164" s="54">
        <f>D164</f>
        <v>900000</v>
      </c>
      <c r="H164" s="59"/>
    </row>
    <row r="165" spans="1:8" s="57" customFormat="1" ht="31.5" customHeight="1">
      <c r="A165" s="63"/>
      <c r="B165" s="63" t="s">
        <v>264</v>
      </c>
      <c r="C165" s="58" t="s">
        <v>259</v>
      </c>
      <c r="D165" s="64">
        <v>700000</v>
      </c>
      <c r="E165" s="65">
        <f>D165/D169</f>
        <v>0.0009298618490967056</v>
      </c>
      <c r="F165" s="64"/>
      <c r="G165" s="64">
        <f>D165</f>
        <v>700000</v>
      </c>
      <c r="H165" s="66"/>
    </row>
    <row r="166" spans="1:8" ht="15">
      <c r="A166" s="10" t="s">
        <v>151</v>
      </c>
      <c r="B166" s="7"/>
      <c r="C166" s="31" t="s">
        <v>152</v>
      </c>
      <c r="D166" s="8">
        <f>D167+D168</f>
        <v>29644359</v>
      </c>
      <c r="E166" s="9">
        <f>D166/D169</f>
        <v>0.03937879782146653</v>
      </c>
      <c r="F166" s="8">
        <f>SUM(F167:F168)</f>
        <v>0</v>
      </c>
      <c r="G166" s="8">
        <f>SUM(D166+F166)</f>
        <v>29644359</v>
      </c>
      <c r="H166" s="7" t="s">
        <v>265</v>
      </c>
    </row>
    <row r="167" spans="1:8" ht="15">
      <c r="A167" s="1"/>
      <c r="B167" s="1" t="s">
        <v>153</v>
      </c>
      <c r="C167" s="1" t="s">
        <v>218</v>
      </c>
      <c r="D167" s="2">
        <v>14833833</v>
      </c>
      <c r="E167" s="3">
        <f>D167/D169</f>
        <v>0.019704879117959616</v>
      </c>
      <c r="F167" s="1"/>
      <c r="G167" s="2">
        <f>SUM(D167+F167)</f>
        <v>14833833</v>
      </c>
      <c r="H167" s="20" t="s">
        <v>265</v>
      </c>
    </row>
    <row r="168" spans="1:8" ht="15">
      <c r="A168" s="1"/>
      <c r="B168" s="1" t="s">
        <v>154</v>
      </c>
      <c r="C168" s="1" t="s">
        <v>155</v>
      </c>
      <c r="D168" s="2">
        <v>14810526</v>
      </c>
      <c r="E168" s="3">
        <f>D168/D169</f>
        <v>0.019673918703506908</v>
      </c>
      <c r="F168" s="1"/>
      <c r="G168" s="2">
        <f>SUM(D168+F168)</f>
        <v>14810526</v>
      </c>
      <c r="H168" s="19" t="s">
        <v>266</v>
      </c>
    </row>
    <row r="169" spans="1:8" ht="15">
      <c r="A169" s="1"/>
      <c r="B169" s="1"/>
      <c r="C169" s="11" t="s">
        <v>137</v>
      </c>
      <c r="D169" s="12">
        <f>D166+D155+D152+D124+D115+D106+D94++D86+D80+D72+D56+D53+D45+D36+D18+D8</f>
        <v>752800000</v>
      </c>
      <c r="E169" s="13">
        <v>1</v>
      </c>
      <c r="F169" s="12">
        <f>F18+F45+F56+F72+F80+F106+F124+F155</f>
        <v>104216734</v>
      </c>
      <c r="G169" s="12">
        <f>SUM(D169+F169)</f>
        <v>857016734</v>
      </c>
      <c r="H169" s="11"/>
    </row>
    <row r="170" spans="1:8" ht="15">
      <c r="A170" s="1"/>
      <c r="B170" s="1"/>
      <c r="C170" s="1"/>
      <c r="D170" s="2"/>
      <c r="E170" s="1"/>
      <c r="F170" s="2"/>
      <c r="G170" s="2"/>
      <c r="H170" s="1"/>
    </row>
    <row r="171" spans="1:8" ht="15">
      <c r="A171" s="45"/>
      <c r="B171" s="45"/>
      <c r="C171" s="45"/>
      <c r="D171" s="46"/>
      <c r="E171" s="45"/>
      <c r="F171" s="46"/>
      <c r="G171" s="46"/>
      <c r="H171" s="45"/>
    </row>
    <row r="172" ht="132.75" customHeight="1" thickBot="1"/>
    <row r="173" spans="2:8" ht="21" customHeight="1" thickBot="1">
      <c r="B173" s="70" t="s">
        <v>206</v>
      </c>
      <c r="C173" s="71"/>
      <c r="D173" s="71"/>
      <c r="E173" s="71"/>
      <c r="F173" s="71"/>
      <c r="G173" s="71"/>
      <c r="H173" s="72"/>
    </row>
    <row r="174" ht="15.75" customHeight="1" thickBot="1"/>
    <row r="175" spans="2:8" ht="48" customHeight="1" thickBot="1">
      <c r="B175" s="38"/>
      <c r="C175" s="33"/>
      <c r="D175" s="80" t="s">
        <v>219</v>
      </c>
      <c r="E175" s="81"/>
      <c r="F175" s="82" t="s">
        <v>220</v>
      </c>
      <c r="G175" s="83"/>
      <c r="H175" s="34" t="s">
        <v>226</v>
      </c>
    </row>
    <row r="176" spans="2:8" ht="27" customHeight="1">
      <c r="B176" s="25">
        <v>1101</v>
      </c>
      <c r="C176" s="29" t="s">
        <v>227</v>
      </c>
      <c r="D176" s="78">
        <f>SUM(D8)</f>
        <v>1900000</v>
      </c>
      <c r="E176" s="79"/>
      <c r="F176" s="73"/>
      <c r="G176" s="74"/>
      <c r="H176" s="36">
        <f aca="true" t="shared" si="4" ref="H176:H192">SUM(D176:F176)</f>
        <v>1900000</v>
      </c>
    </row>
    <row r="177" spans="2:8" ht="18.75" customHeight="1">
      <c r="B177" s="26">
        <v>1102</v>
      </c>
      <c r="C177" s="35" t="s">
        <v>197</v>
      </c>
      <c r="D177" s="76">
        <f>SUM(D18)</f>
        <v>86600000</v>
      </c>
      <c r="E177" s="77"/>
      <c r="F177" s="75">
        <f>F18</f>
        <v>4500000</v>
      </c>
      <c r="G177" s="74"/>
      <c r="H177" s="36">
        <f t="shared" si="4"/>
        <v>91100000</v>
      </c>
    </row>
    <row r="178" spans="2:8" ht="18.75" customHeight="1">
      <c r="B178" s="26">
        <v>1501</v>
      </c>
      <c r="C178" s="35" t="s">
        <v>29</v>
      </c>
      <c r="D178" s="76">
        <f>SUM(D36)</f>
        <v>5000000</v>
      </c>
      <c r="E178" s="77"/>
      <c r="F178" s="73"/>
      <c r="G178" s="74"/>
      <c r="H178" s="36">
        <f t="shared" si="4"/>
        <v>5000000</v>
      </c>
    </row>
    <row r="179" spans="2:8" ht="18.75" customHeight="1">
      <c r="B179" s="26">
        <v>1502</v>
      </c>
      <c r="C179" s="35" t="s">
        <v>37</v>
      </c>
      <c r="D179" s="76">
        <f>SUM(D45)</f>
        <v>88527852</v>
      </c>
      <c r="E179" s="77"/>
      <c r="F179" s="75">
        <f>SUM(F45)</f>
        <v>28626014</v>
      </c>
      <c r="G179" s="74"/>
      <c r="H179" s="36">
        <f t="shared" si="4"/>
        <v>117153866</v>
      </c>
    </row>
    <row r="180" spans="2:8" ht="18.75" customHeight="1">
      <c r="B180" s="27" t="s">
        <v>138</v>
      </c>
      <c r="C180" s="35" t="s">
        <v>163</v>
      </c>
      <c r="D180" s="76">
        <f>SUM(D53)</f>
        <v>17600000</v>
      </c>
      <c r="E180" s="77"/>
      <c r="F180" s="73"/>
      <c r="G180" s="74"/>
      <c r="H180" s="36">
        <f t="shared" si="4"/>
        <v>17600000</v>
      </c>
    </row>
    <row r="181" spans="2:8" ht="18.75" customHeight="1">
      <c r="B181" s="27" t="s">
        <v>139</v>
      </c>
      <c r="C181" s="35" t="s">
        <v>46</v>
      </c>
      <c r="D181" s="76">
        <f>SUM(D56)</f>
        <v>52836020</v>
      </c>
      <c r="E181" s="77"/>
      <c r="F181" s="75">
        <f>F56</f>
        <v>20990720</v>
      </c>
      <c r="G181" s="74"/>
      <c r="H181" s="36">
        <f t="shared" si="4"/>
        <v>73826740</v>
      </c>
    </row>
    <row r="182" spans="2:8" ht="29.25" customHeight="1">
      <c r="B182" s="27" t="s">
        <v>140</v>
      </c>
      <c r="C182" s="28" t="s">
        <v>166</v>
      </c>
      <c r="D182" s="76">
        <f>SUM(D72)</f>
        <v>31400000</v>
      </c>
      <c r="E182" s="77"/>
      <c r="F182" s="75">
        <f>F72</f>
        <v>37500000</v>
      </c>
      <c r="G182" s="74"/>
      <c r="H182" s="36">
        <f t="shared" si="4"/>
        <v>68900000</v>
      </c>
    </row>
    <row r="183" spans="2:8" ht="18.75" customHeight="1">
      <c r="B183" s="27" t="s">
        <v>200</v>
      </c>
      <c r="C183" s="35" t="s">
        <v>167</v>
      </c>
      <c r="D183" s="76">
        <f>SUM(D80)</f>
        <v>78889000</v>
      </c>
      <c r="E183" s="77"/>
      <c r="F183" s="75">
        <f>SUM(F80)</f>
        <v>1300000</v>
      </c>
      <c r="G183" s="74"/>
      <c r="H183" s="36">
        <f t="shared" si="4"/>
        <v>80189000</v>
      </c>
    </row>
    <row r="184" spans="2:8" ht="18.75" customHeight="1">
      <c r="B184" s="27" t="s">
        <v>201</v>
      </c>
      <c r="C184" s="35" t="s">
        <v>198</v>
      </c>
      <c r="D184" s="76">
        <f>SUM(D86)</f>
        <v>54840440</v>
      </c>
      <c r="E184" s="77"/>
      <c r="F184" s="73"/>
      <c r="G184" s="74"/>
      <c r="H184" s="36">
        <f t="shared" si="4"/>
        <v>54840440</v>
      </c>
    </row>
    <row r="185" spans="2:8" ht="18.75" customHeight="1">
      <c r="B185" s="27" t="s">
        <v>202</v>
      </c>
      <c r="C185" s="35" t="s">
        <v>199</v>
      </c>
      <c r="D185" s="76">
        <f>SUM(D94)</f>
        <v>12854000</v>
      </c>
      <c r="E185" s="77"/>
      <c r="F185" s="73"/>
      <c r="G185" s="74"/>
      <c r="H185" s="36">
        <f t="shared" si="4"/>
        <v>12854000</v>
      </c>
    </row>
    <row r="186" spans="2:8" ht="18.75" customHeight="1">
      <c r="B186" s="27" t="s">
        <v>141</v>
      </c>
      <c r="C186" s="35" t="s">
        <v>90</v>
      </c>
      <c r="D186" s="76">
        <f>SUM(D106)</f>
        <v>32430000</v>
      </c>
      <c r="E186" s="77"/>
      <c r="F186" s="75">
        <f>F108+F110+F114</f>
        <v>4800000</v>
      </c>
      <c r="G186" s="74"/>
      <c r="H186" s="36">
        <f t="shared" si="4"/>
        <v>37230000</v>
      </c>
    </row>
    <row r="187" spans="2:8" ht="18.75" customHeight="1">
      <c r="B187" s="27" t="s">
        <v>203</v>
      </c>
      <c r="C187" s="35" t="s">
        <v>170</v>
      </c>
      <c r="D187" s="76">
        <f>SUM(D115)</f>
        <v>4000000</v>
      </c>
      <c r="E187" s="77"/>
      <c r="F187" s="73"/>
      <c r="G187" s="74"/>
      <c r="H187" s="36">
        <f t="shared" si="4"/>
        <v>4000000</v>
      </c>
    </row>
    <row r="188" spans="2:8" ht="18.75" customHeight="1">
      <c r="B188" s="27" t="s">
        <v>204</v>
      </c>
      <c r="C188" s="35" t="s">
        <v>214</v>
      </c>
      <c r="D188" s="76">
        <f>SUM(D124)</f>
        <v>32821978</v>
      </c>
      <c r="E188" s="77"/>
      <c r="F188" s="75">
        <f>F124</f>
        <v>1500000</v>
      </c>
      <c r="G188" s="74"/>
      <c r="H188" s="36">
        <f t="shared" si="4"/>
        <v>34321978</v>
      </c>
    </row>
    <row r="189" spans="2:8" ht="18.75" customHeight="1">
      <c r="B189" s="27" t="s">
        <v>205</v>
      </c>
      <c r="C189" s="35" t="s">
        <v>129</v>
      </c>
      <c r="D189" s="76">
        <f>SUM(D152)</f>
        <v>23300000</v>
      </c>
      <c r="E189" s="77"/>
      <c r="F189" s="73"/>
      <c r="G189" s="74"/>
      <c r="H189" s="36">
        <f t="shared" si="4"/>
        <v>23300000</v>
      </c>
    </row>
    <row r="190" spans="2:8" ht="18.75" customHeight="1">
      <c r="B190" s="27" t="s">
        <v>142</v>
      </c>
      <c r="C190" s="35" t="s">
        <v>216</v>
      </c>
      <c r="D190" s="84">
        <f>SUM(D155)</f>
        <v>200156351</v>
      </c>
      <c r="E190" s="85"/>
      <c r="F190" s="75">
        <f>F155</f>
        <v>5000000</v>
      </c>
      <c r="G190" s="74"/>
      <c r="H190" s="36">
        <f t="shared" si="4"/>
        <v>205156351</v>
      </c>
    </row>
    <row r="191" spans="2:8" ht="21.75" customHeight="1" thickBot="1">
      <c r="B191" s="27" t="s">
        <v>151</v>
      </c>
      <c r="C191" s="35" t="s">
        <v>152</v>
      </c>
      <c r="D191" s="84">
        <f>SUM(G166)</f>
        <v>29644359</v>
      </c>
      <c r="E191" s="85"/>
      <c r="F191" s="73"/>
      <c r="G191" s="74"/>
      <c r="H191" s="36">
        <f t="shared" si="4"/>
        <v>29644359</v>
      </c>
    </row>
    <row r="192" spans="3:8" ht="15.75" thickBot="1">
      <c r="C192" s="30" t="s">
        <v>150</v>
      </c>
      <c r="D192" s="86">
        <f>SUM(D176:E191)</f>
        <v>752800000</v>
      </c>
      <c r="E192" s="87"/>
      <c r="F192" s="68">
        <f>F177+F179+F181+F182+F183+F186+F188+F190</f>
        <v>104216734</v>
      </c>
      <c r="G192" s="69"/>
      <c r="H192" s="37">
        <f t="shared" si="4"/>
        <v>857016734</v>
      </c>
    </row>
    <row r="193" spans="3:8" ht="3.75" customHeight="1">
      <c r="C193" s="30"/>
      <c r="D193" s="39"/>
      <c r="E193" s="40"/>
      <c r="F193" s="41"/>
      <c r="G193" s="42"/>
      <c r="H193" s="43"/>
    </row>
    <row r="194" spans="3:8" ht="0.75" customHeight="1" hidden="1">
      <c r="C194" s="30"/>
      <c r="D194" s="39"/>
      <c r="E194" s="40"/>
      <c r="F194" s="41"/>
      <c r="G194" s="42"/>
      <c r="H194" s="43"/>
    </row>
    <row r="195" ht="15.75" customHeight="1" hidden="1"/>
    <row r="198" ht="2.25" customHeight="1"/>
    <row r="199" ht="6" customHeight="1"/>
    <row r="200" ht="5.25" customHeight="1"/>
    <row r="239" ht="3" customHeight="1"/>
    <row r="240" ht="9.75" customHeight="1" hidden="1"/>
    <row r="241" ht="15" hidden="1"/>
  </sheetData>
  <sheetProtection/>
  <mergeCells count="45">
    <mergeCell ref="A2:H3"/>
    <mergeCell ref="H5:H6"/>
    <mergeCell ref="A5:B5"/>
    <mergeCell ref="C5:C6"/>
    <mergeCell ref="D5:D6"/>
    <mergeCell ref="E5:E6"/>
    <mergeCell ref="F5:F6"/>
    <mergeCell ref="G5:G6"/>
    <mergeCell ref="D192:E192"/>
    <mergeCell ref="D178:E178"/>
    <mergeCell ref="D179:E179"/>
    <mergeCell ref="D180:E180"/>
    <mergeCell ref="D181:E181"/>
    <mergeCell ref="D188:E188"/>
    <mergeCell ref="D189:E189"/>
    <mergeCell ref="D190:E190"/>
    <mergeCell ref="D182:E182"/>
    <mergeCell ref="D183:E183"/>
    <mergeCell ref="D184:E184"/>
    <mergeCell ref="D185:E185"/>
    <mergeCell ref="D186:E186"/>
    <mergeCell ref="D187:E187"/>
    <mergeCell ref="F191:G191"/>
    <mergeCell ref="D176:E176"/>
    <mergeCell ref="D175:E175"/>
    <mergeCell ref="F175:G175"/>
    <mergeCell ref="F176:G176"/>
    <mergeCell ref="F177:G177"/>
    <mergeCell ref="D191:E191"/>
    <mergeCell ref="F192:G192"/>
    <mergeCell ref="B173:H173"/>
    <mergeCell ref="F185:G185"/>
    <mergeCell ref="F186:G186"/>
    <mergeCell ref="F187:G187"/>
    <mergeCell ref="F188:G188"/>
    <mergeCell ref="F189:G189"/>
    <mergeCell ref="F180:G180"/>
    <mergeCell ref="F181:G181"/>
    <mergeCell ref="F182:G182"/>
    <mergeCell ref="F183:G183"/>
    <mergeCell ref="F184:G184"/>
    <mergeCell ref="D177:E177"/>
    <mergeCell ref="F178:G178"/>
    <mergeCell ref="F179:G179"/>
    <mergeCell ref="F190:G190"/>
  </mergeCells>
  <printOptions/>
  <pageMargins left="0" right="0" top="0" bottom="0" header="0.31496062992126" footer="0.31496062992126"/>
  <pageSetup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6"/>
  <sheetViews>
    <sheetView zoomScalePageLayoutView="0" workbookViewId="0" topLeftCell="A4">
      <selection activeCell="A1" sqref="A1:IV70"/>
    </sheetView>
  </sheetViews>
  <sheetFormatPr defaultColWidth="9.140625" defaultRowHeight="15"/>
  <cols>
    <col min="4" max="4" width="28.7109375" style="0" customWidth="1"/>
    <col min="5" max="5" width="16.7109375" style="0" customWidth="1"/>
    <col min="6" max="6" width="20.421875" style="0" customWidth="1"/>
    <col min="7" max="7" width="77.00390625" style="0" customWidth="1"/>
  </cols>
  <sheetData>
    <row r="1" spans="3:7" ht="15">
      <c r="C1" s="97"/>
      <c r="D1" s="97"/>
      <c r="E1" s="97"/>
      <c r="F1" s="97"/>
      <c r="G1" s="97"/>
    </row>
    <row r="2" spans="3:7" ht="15">
      <c r="C2" s="97"/>
      <c r="D2" s="97"/>
      <c r="E2" s="97"/>
      <c r="F2" s="97"/>
      <c r="G2" s="97"/>
    </row>
    <row r="3" spans="3:7" ht="15">
      <c r="C3" s="97"/>
      <c r="D3" s="97"/>
      <c r="E3" s="97"/>
      <c r="F3" s="97"/>
      <c r="G3" s="97"/>
    </row>
    <row r="4" spans="3:7" ht="15">
      <c r="C4" s="97"/>
      <c r="D4" s="97"/>
      <c r="E4" s="97"/>
      <c r="F4" s="97"/>
      <c r="G4" s="97"/>
    </row>
    <row r="5" spans="3:7" ht="15">
      <c r="C5" s="97"/>
      <c r="D5" s="97"/>
      <c r="E5" s="97"/>
      <c r="F5" s="97"/>
      <c r="G5" s="97"/>
    </row>
    <row r="6" spans="3:7" ht="15">
      <c r="C6" s="97"/>
      <c r="D6" s="97"/>
      <c r="E6" s="97"/>
      <c r="F6" s="97"/>
      <c r="G6" s="97"/>
    </row>
  </sheetData>
  <sheetProtection/>
  <mergeCells count="12">
    <mergeCell ref="C4:E4"/>
    <mergeCell ref="C5:E5"/>
    <mergeCell ref="C6:E6"/>
    <mergeCell ref="F4:G4"/>
    <mergeCell ref="F5:G5"/>
    <mergeCell ref="F6:G6"/>
    <mergeCell ref="C1:E1"/>
    <mergeCell ref="F1:G1"/>
    <mergeCell ref="C2:E2"/>
    <mergeCell ref="F2:G2"/>
    <mergeCell ref="C3:E3"/>
    <mergeCell ref="F3:G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7" sqref="O17"/>
    </sheetView>
  </sheetViews>
  <sheetFormatPr defaultColWidth="9.140625" defaultRowHeight="15"/>
  <cols>
    <col min="4" max="7" width="9.140625" style="0" customWidth="1"/>
    <col min="9" max="9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2020-01-28T09:29:07Z</dcterms:modified>
  <cp:category/>
  <cp:version/>
  <cp:contentType/>
  <cp:contentStatus/>
</cp:coreProperties>
</file>